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G:\Academic_ABE\AE FY2024\State AE Information (calendars, forms, manuals)\Ready for FY2024\"/>
    </mc:Choice>
  </mc:AlternateContent>
  <xr:revisionPtr revIDLastSave="0" documentId="13_ncr:201_{ADADC003-8B93-4F69-9E7C-E7FE32E94E52}" xr6:coauthVersionLast="47" xr6:coauthVersionMax="47" xr10:uidLastSave="{00000000-0000-0000-0000-000000000000}"/>
  <bookViews>
    <workbookView xWindow="-120" yWindow="-120" windowWidth="29040" windowHeight="15840" tabRatio="728" activeTab="1" xr2:uid="{95C5D5AB-420B-45A5-BDF9-D2A39C71AAB4}"/>
  </bookViews>
  <sheets>
    <sheet name="Definitions" sheetId="3" r:id="rId1"/>
    <sheet name="FY2024 Initial Budget" sheetId="1" r:id="rId2"/>
    <sheet name="FY2024 Modifications" sheetId="4" r:id="rId3"/>
    <sheet name="FY2024 Final Budget" sheetId="6" r:id="rId4"/>
    <sheet name="Budget Detail" sheetId="2"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2" i="6" l="1"/>
  <c r="J33" i="6"/>
  <c r="J31" i="6"/>
  <c r="H23" i="6"/>
  <c r="H24" i="6"/>
  <c r="H25" i="6"/>
  <c r="H26" i="6"/>
  <c r="H22" i="6"/>
  <c r="H13" i="6"/>
  <c r="H14" i="6"/>
  <c r="H15" i="6"/>
  <c r="H16" i="6"/>
  <c r="H17" i="6"/>
  <c r="H12" i="6"/>
  <c r="B7" i="4"/>
  <c r="C2" i="1"/>
  <c r="D47" i="1"/>
  <c r="C31" i="2"/>
  <c r="D31" i="2"/>
  <c r="C32" i="2"/>
  <c r="D32" i="2"/>
  <c r="C33" i="2"/>
  <c r="D33" i="2"/>
  <c r="C34" i="2"/>
  <c r="D34" i="2"/>
  <c r="B32" i="2"/>
  <c r="B33" i="2"/>
  <c r="B34" i="2"/>
  <c r="B31" i="2"/>
  <c r="A2" i="6"/>
  <c r="A2" i="4"/>
  <c r="F52" i="6"/>
  <c r="C48" i="6" a="1"/>
  <c r="C48" i="6" s="1"/>
  <c r="I50" i="6" l="1"/>
  <c r="I49" i="6"/>
  <c r="I48" i="6"/>
  <c r="I47" i="6"/>
  <c r="B42" i="6" l="1"/>
  <c r="B24" i="2" s="1"/>
  <c r="B43" i="6"/>
  <c r="B25" i="2" s="1"/>
  <c r="B44" i="6"/>
  <c r="B26" i="2" s="1"/>
  <c r="B45" i="6"/>
  <c r="B27" i="2" s="1"/>
  <c r="B41" i="6"/>
  <c r="B23" i="2" s="1"/>
  <c r="B31" i="6"/>
  <c r="B18" i="2" s="1"/>
  <c r="H32" i="6"/>
  <c r="E19" i="2" s="1"/>
  <c r="H33" i="6"/>
  <c r="E20" i="2" s="1"/>
  <c r="H31" i="6"/>
  <c r="E18" i="2" s="1"/>
  <c r="F32" i="6"/>
  <c r="D19" i="2" s="1"/>
  <c r="F33" i="6"/>
  <c r="D20" i="2" s="1"/>
  <c r="F31" i="6"/>
  <c r="D18" i="2" s="1"/>
  <c r="F23" i="6"/>
  <c r="D12" i="2" s="1"/>
  <c r="F24" i="6"/>
  <c r="D13" i="2" s="1"/>
  <c r="F25" i="6"/>
  <c r="D14" i="2" s="1"/>
  <c r="F26" i="6"/>
  <c r="D15" i="2" s="1"/>
  <c r="F22" i="6"/>
  <c r="D11" i="2" s="1"/>
  <c r="F13" i="6"/>
  <c r="D4" i="2" s="1"/>
  <c r="F14" i="6"/>
  <c r="D5" i="2" s="1"/>
  <c r="F15" i="6"/>
  <c r="D6" i="2" s="1"/>
  <c r="F16" i="6"/>
  <c r="D7" i="2" s="1"/>
  <c r="F17" i="6"/>
  <c r="D8" i="2" s="1"/>
  <c r="F12" i="6"/>
  <c r="D3" i="2" s="1"/>
  <c r="D32" i="6"/>
  <c r="C19" i="2" s="1"/>
  <c r="D33" i="6"/>
  <c r="C20" i="2" s="1"/>
  <c r="D31" i="6"/>
  <c r="C18" i="2" s="1"/>
  <c r="D23" i="6"/>
  <c r="C12" i="2" s="1"/>
  <c r="D24" i="6"/>
  <c r="C13" i="2" s="1"/>
  <c r="D25" i="6"/>
  <c r="C14" i="2" s="1"/>
  <c r="D26" i="6"/>
  <c r="C15" i="2" s="1"/>
  <c r="D22" i="6"/>
  <c r="C11" i="2" s="1"/>
  <c r="D13" i="6"/>
  <c r="C4" i="2" s="1"/>
  <c r="D14" i="6"/>
  <c r="C5" i="2" s="1"/>
  <c r="D15" i="6"/>
  <c r="C6" i="2" s="1"/>
  <c r="D16" i="6"/>
  <c r="C7" i="2" s="1"/>
  <c r="D17" i="6"/>
  <c r="C8" i="2" s="1"/>
  <c r="D12" i="6"/>
  <c r="C3" i="2" s="1"/>
  <c r="B32" i="6"/>
  <c r="B19" i="2" s="1"/>
  <c r="B33" i="6"/>
  <c r="B20" i="2" s="1"/>
  <c r="B23" i="6"/>
  <c r="B12" i="2" s="1"/>
  <c r="B24" i="6"/>
  <c r="B13" i="2" s="1"/>
  <c r="B25" i="6"/>
  <c r="B14" i="2" s="1"/>
  <c r="B26" i="6"/>
  <c r="B15" i="2" s="1"/>
  <c r="B22" i="6"/>
  <c r="B11" i="2" s="1"/>
  <c r="B12" i="6"/>
  <c r="B3" i="2" s="1"/>
  <c r="B13" i="6"/>
  <c r="B4" i="2" s="1"/>
  <c r="B14" i="6"/>
  <c r="B5" i="2" s="1"/>
  <c r="B15" i="6"/>
  <c r="B6" i="2" s="1"/>
  <c r="B16" i="6"/>
  <c r="B7" i="2" s="1"/>
  <c r="B17" i="6"/>
  <c r="B8" i="2" s="1"/>
  <c r="C46" i="6"/>
  <c r="C8" i="6" s="1"/>
  <c r="I34" i="6"/>
  <c r="C7" i="6" s="1"/>
  <c r="G34" i="6"/>
  <c r="E34" i="6"/>
  <c r="C34" i="6"/>
  <c r="J34" i="6" s="1"/>
  <c r="G27" i="6"/>
  <c r="E27" i="6"/>
  <c r="C27" i="6"/>
  <c r="G18" i="6"/>
  <c r="E18" i="6"/>
  <c r="C18" i="6"/>
  <c r="H18" i="6" l="1"/>
  <c r="H27" i="6"/>
  <c r="C5" i="6"/>
  <c r="G37" i="6"/>
  <c r="C4" i="6"/>
  <c r="C6" i="6"/>
  <c r="B46" i="6"/>
  <c r="D34" i="6"/>
  <c r="F34" i="6"/>
  <c r="D27" i="6"/>
  <c r="B18" i="6"/>
  <c r="D18" i="6"/>
  <c r="B34" i="6"/>
  <c r="C37" i="6"/>
  <c r="B27" i="6"/>
  <c r="F18" i="6"/>
  <c r="F27" i="6"/>
  <c r="E37" i="6"/>
  <c r="C46" i="4"/>
  <c r="J34" i="4"/>
  <c r="H34" i="4"/>
  <c r="F34" i="4"/>
  <c r="H27" i="4"/>
  <c r="F27" i="4"/>
  <c r="C34" i="4"/>
  <c r="C27" i="4"/>
  <c r="C18" i="4"/>
  <c r="F18" i="4"/>
  <c r="H18" i="4"/>
  <c r="B5" i="4"/>
  <c r="B5" i="6" s="1"/>
  <c r="B6" i="4"/>
  <c r="B8" i="4"/>
  <c r="B4" i="4"/>
  <c r="B4" i="6" s="1"/>
  <c r="I32" i="4"/>
  <c r="I33" i="4"/>
  <c r="I31" i="4"/>
  <c r="G32" i="4"/>
  <c r="G33" i="4"/>
  <c r="G31" i="4"/>
  <c r="G23" i="4"/>
  <c r="G24" i="4"/>
  <c r="G25" i="4"/>
  <c r="G26" i="4"/>
  <c r="G22" i="4"/>
  <c r="G13" i="4"/>
  <c r="G14" i="4"/>
  <c r="G15" i="4"/>
  <c r="G16" i="4"/>
  <c r="G17" i="4"/>
  <c r="G12" i="4"/>
  <c r="E32" i="4"/>
  <c r="E33" i="4"/>
  <c r="E31" i="4"/>
  <c r="E23" i="4"/>
  <c r="E24" i="4"/>
  <c r="E25" i="4"/>
  <c r="E26" i="4"/>
  <c r="E22" i="4"/>
  <c r="E13" i="4"/>
  <c r="E14" i="4"/>
  <c r="E15" i="4"/>
  <c r="E16" i="4"/>
  <c r="E17" i="4"/>
  <c r="E12" i="4"/>
  <c r="B42" i="4"/>
  <c r="D42" i="4" s="1" a="1"/>
  <c r="D42" i="4" s="1"/>
  <c r="B43" i="4"/>
  <c r="D43" i="4" s="1" a="1"/>
  <c r="D43" i="4" s="1"/>
  <c r="B44" i="4"/>
  <c r="D44" i="4" s="1" a="1"/>
  <c r="D44" i="4" s="1"/>
  <c r="B45" i="4"/>
  <c r="D45" i="4" s="1" a="1"/>
  <c r="D45" i="4" s="1"/>
  <c r="B41" i="4"/>
  <c r="D41" i="4" s="1" a="1"/>
  <c r="D41" i="4" s="1"/>
  <c r="B32" i="4"/>
  <c r="D32" i="4" s="1" a="1"/>
  <c r="D32" i="4" s="1"/>
  <c r="B33" i="4"/>
  <c r="D33" i="4" s="1" a="1"/>
  <c r="D33" i="4" s="1"/>
  <c r="B31" i="4"/>
  <c r="D31" i="4" s="1" a="1"/>
  <c r="D31" i="4" s="1"/>
  <c r="B23" i="4"/>
  <c r="D23" i="4" s="1" a="1"/>
  <c r="D23" i="4" s="1"/>
  <c r="B24" i="4"/>
  <c r="D24" i="4" s="1" a="1"/>
  <c r="D24" i="4" s="1"/>
  <c r="B25" i="4"/>
  <c r="D25" i="4" s="1" a="1"/>
  <c r="D25" i="4" s="1"/>
  <c r="B26" i="4"/>
  <c r="D26" i="4" s="1" a="1"/>
  <c r="D26" i="4" s="1"/>
  <c r="B22" i="4"/>
  <c r="D22" i="4" s="1" a="1"/>
  <c r="D22" i="4" s="1"/>
  <c r="B14" i="4"/>
  <c r="D14" i="4" s="1" a="1"/>
  <c r="D14" i="4" s="1"/>
  <c r="B15" i="4"/>
  <c r="D15" i="4" s="1" a="1"/>
  <c r="D15" i="4" s="1"/>
  <c r="B16" i="4"/>
  <c r="D16" i="4" s="1" a="1"/>
  <c r="D16" i="4" s="1"/>
  <c r="B17" i="4"/>
  <c r="D17" i="4" s="1" a="1"/>
  <c r="D17" i="4" s="1"/>
  <c r="B13" i="4"/>
  <c r="D13" i="4" s="1" a="1"/>
  <c r="D13" i="4" s="1"/>
  <c r="B12" i="4"/>
  <c r="D12" i="4" s="1" a="1"/>
  <c r="D12" i="4" s="1"/>
  <c r="F11" i="2"/>
  <c r="F12" i="2"/>
  <c r="F13" i="2"/>
  <c r="F14" i="2"/>
  <c r="F15" i="2"/>
  <c r="F31" i="2"/>
  <c r="F32" i="2"/>
  <c r="F33" i="2"/>
  <c r="F34" i="2"/>
  <c r="F18" i="2"/>
  <c r="F19" i="2"/>
  <c r="F20" i="2"/>
  <c r="F23" i="2"/>
  <c r="F24" i="2"/>
  <c r="F25" i="2"/>
  <c r="F26" i="2"/>
  <c r="F27" i="2"/>
  <c r="F4" i="2"/>
  <c r="F5" i="2"/>
  <c r="F6" i="2"/>
  <c r="F7" i="2"/>
  <c r="F8" i="2"/>
  <c r="F3" i="2"/>
  <c r="B8" i="6" l="1"/>
  <c r="D8" i="6" s="1"/>
  <c r="B7" i="6"/>
  <c r="D7" i="6" s="1"/>
  <c r="B6" i="6"/>
  <c r="G35" i="6" s="1"/>
  <c r="F51" i="6"/>
  <c r="D19" i="6"/>
  <c r="H34" i="6"/>
  <c r="H37" i="4"/>
  <c r="H19" i="4"/>
  <c r="F37" i="4"/>
  <c r="C37" i="4"/>
  <c r="D37" i="4"/>
  <c r="D38" i="4" s="1" a="1"/>
  <c r="D38" i="4" s="1"/>
  <c r="F37" i="6"/>
  <c r="D37" i="6"/>
  <c r="B37" i="6"/>
  <c r="F19" i="4"/>
  <c r="H28" i="4"/>
  <c r="F35" i="4"/>
  <c r="D18" i="4"/>
  <c r="C8" i="4"/>
  <c r="D8" i="4" s="1"/>
  <c r="D46" i="4"/>
  <c r="D47" i="4" s="1" a="1"/>
  <c r="D47" i="4" s="1"/>
  <c r="J35" i="4"/>
  <c r="H35" i="4"/>
  <c r="F28" i="4"/>
  <c r="D34" i="4"/>
  <c r="C19" i="4"/>
  <c r="D27" i="4"/>
  <c r="C35" i="4"/>
  <c r="C28" i="4"/>
  <c r="G34" i="4"/>
  <c r="G35" i="4" s="1"/>
  <c r="E27" i="4"/>
  <c r="E28" i="4" s="1"/>
  <c r="E18" i="4"/>
  <c r="B34" i="4"/>
  <c r="B35" i="4" s="1"/>
  <c r="B46" i="4"/>
  <c r="B18" i="4"/>
  <c r="G27" i="4"/>
  <c r="G18" i="4"/>
  <c r="I34" i="4"/>
  <c r="I35" i="4" s="1"/>
  <c r="E34" i="4"/>
  <c r="E35" i="4" s="1"/>
  <c r="B27" i="4"/>
  <c r="B28" i="4" s="1"/>
  <c r="C7" i="1"/>
  <c r="D7" i="1" s="1"/>
  <c r="C45" i="1"/>
  <c r="C46" i="1"/>
  <c r="C47" i="1"/>
  <c r="C48" i="1"/>
  <c r="C44" i="1"/>
  <c r="B49" i="1"/>
  <c r="C9" i="1" s="1"/>
  <c r="C37" i="1"/>
  <c r="C38" i="1" s="1"/>
  <c r="D37" i="1"/>
  <c r="D38" i="1" s="1"/>
  <c r="E37" i="1"/>
  <c r="B37" i="1"/>
  <c r="B38" i="1" s="1"/>
  <c r="F36" i="1"/>
  <c r="F35" i="1"/>
  <c r="F34" i="1"/>
  <c r="E28" i="1"/>
  <c r="E27" i="1"/>
  <c r="F27" i="1" s="1"/>
  <c r="E26" i="1"/>
  <c r="E25" i="1"/>
  <c r="E24" i="1"/>
  <c r="D29" i="1"/>
  <c r="D30" i="1" s="1"/>
  <c r="C29" i="1"/>
  <c r="B29" i="1"/>
  <c r="E14" i="1"/>
  <c r="E15" i="1"/>
  <c r="E16" i="1"/>
  <c r="E17" i="1"/>
  <c r="F17" i="1" s="1"/>
  <c r="E18" i="1"/>
  <c r="E13" i="1"/>
  <c r="D19" i="1"/>
  <c r="C19" i="1"/>
  <c r="B19" i="1"/>
  <c r="C8" i="1" l="1"/>
  <c r="F37" i="1"/>
  <c r="B30" i="1"/>
  <c r="E29" i="1"/>
  <c r="E19" i="1"/>
  <c r="G19" i="6"/>
  <c r="I35" i="6"/>
  <c r="G28" i="6"/>
  <c r="F19" i="6"/>
  <c r="F28" i="6"/>
  <c r="H35" i="6"/>
  <c r="F35" i="6"/>
  <c r="C5" i="1"/>
  <c r="C6" i="1"/>
  <c r="E28" i="6"/>
  <c r="E19" i="6"/>
  <c r="B35" i="6"/>
  <c r="D5" i="6"/>
  <c r="D35" i="6"/>
  <c r="D4" i="6"/>
  <c r="B28" i="6"/>
  <c r="B19" i="6"/>
  <c r="C19" i="6"/>
  <c r="D28" i="6"/>
  <c r="E35" i="6"/>
  <c r="B40" i="1"/>
  <c r="C28" i="6"/>
  <c r="C35" i="6"/>
  <c r="E37" i="4"/>
  <c r="D40" i="1"/>
  <c r="G19" i="4"/>
  <c r="G37" i="4"/>
  <c r="C40" i="1"/>
  <c r="B37" i="4"/>
  <c r="C4" i="4"/>
  <c r="D4" i="4" s="1"/>
  <c r="D20" i="1"/>
  <c r="E38" i="1"/>
  <c r="C30" i="1"/>
  <c r="C49" i="1"/>
  <c r="B20" i="1"/>
  <c r="B21" i="1" s="1"/>
  <c r="E19" i="4"/>
  <c r="C20" i="1"/>
  <c r="B19" i="4"/>
  <c r="G28" i="4"/>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<sst xmlns="http://schemas.openxmlformats.org/spreadsheetml/2006/main" count="291" uniqueCount="130">
  <si>
    <t>Administrative Salaries &amp; Benefits</t>
  </si>
  <si>
    <t>Administrative Building &amp; Maintenance</t>
  </si>
  <si>
    <t>Administrative Professional Development</t>
  </si>
  <si>
    <t>Other Administrative Expenses (list in Budget Detail)</t>
  </si>
  <si>
    <t>200 INSTRUCTION</t>
  </si>
  <si>
    <t>Instructional Salaries &amp; Benefits</t>
  </si>
  <si>
    <t>Instructional Building &amp; Maintenance</t>
  </si>
  <si>
    <t>Instructional Supplies</t>
  </si>
  <si>
    <t>Instructional Professional Development</t>
  </si>
  <si>
    <t>Other Instructional Expenses (list in Budget Detail)</t>
  </si>
  <si>
    <t>Professional Development:</t>
  </si>
  <si>
    <t>IELCE:</t>
  </si>
  <si>
    <t>Federal allocation:</t>
  </si>
  <si>
    <t>State allocation:</t>
  </si>
  <si>
    <t>Local Match funds:</t>
  </si>
  <si>
    <t>Federal</t>
  </si>
  <si>
    <t>State</t>
  </si>
  <si>
    <t>Local Match</t>
  </si>
  <si>
    <t>Line Item Totals</t>
  </si>
  <si>
    <t>Support Staff Salaries &amp; Benefits</t>
  </si>
  <si>
    <t>Adminstrative Supplies</t>
  </si>
  <si>
    <t>Administrative Capital Outlay (each item $5000+)</t>
  </si>
  <si>
    <t>Subtotals</t>
  </si>
  <si>
    <t>Instructional Capital Outlay (each item $5000+)</t>
  </si>
  <si>
    <t>Percentage</t>
  </si>
  <si>
    <t>300 SPECIAL PROJECTS</t>
  </si>
  <si>
    <t>400 CORRECTIONS</t>
  </si>
  <si>
    <t>600 TRAINING SERVICES</t>
  </si>
  <si>
    <t>700 ONE-STOP INFRASTRUCTURE</t>
  </si>
  <si>
    <t xml:space="preserve">500 CAREER SERVICES </t>
  </si>
  <si>
    <t>PROFESSIONAL DEVELOPMENT</t>
  </si>
  <si>
    <t>Other Professional Development (list in Budget Detail)</t>
  </si>
  <si>
    <t>Prof. Dev.</t>
  </si>
  <si>
    <t>Professional Development Total</t>
  </si>
  <si>
    <t>IELCE Funds</t>
  </si>
  <si>
    <t>IELCE Total</t>
  </si>
  <si>
    <t>Percent of IELCE</t>
  </si>
  <si>
    <t>INTEGRATED ENGLISH LITERACY &amp; CIVICS EDUCATION</t>
  </si>
  <si>
    <t>Enter funding amounts.</t>
  </si>
  <si>
    <t>Program Director</t>
  </si>
  <si>
    <t>Date</t>
  </si>
  <si>
    <t>Authorized Fiscal Officer</t>
  </si>
  <si>
    <t>Official Title of Fiscal Officer</t>
  </si>
  <si>
    <t>Authorized KBOR Representative</t>
  </si>
  <si>
    <t>Checkpoints</t>
  </si>
  <si>
    <t>An eligible provider receiving a grant or contract under this part may consider costs incurred in connection with the following activities to be administrative costs:</t>
  </si>
  <si>
    <r>
      <t>(a)</t>
    </r>
    <r>
      <rPr>
        <sz val="11"/>
        <color rgb="FF000000"/>
        <rFont val="Arial"/>
        <family val="2"/>
      </rPr>
      <t> Planning;</t>
    </r>
  </si>
  <si>
    <r>
      <t>(b)</t>
    </r>
    <r>
      <rPr>
        <sz val="11"/>
        <color rgb="FF000000"/>
        <rFont val="Arial"/>
        <family val="2"/>
      </rPr>
      <t> Administration, including carrying out performance accountability requirements;</t>
    </r>
  </si>
  <si>
    <r>
      <t>(c)</t>
    </r>
    <r>
      <rPr>
        <sz val="11"/>
        <color rgb="FF000000"/>
        <rFont val="Arial"/>
        <family val="2"/>
      </rPr>
      <t> Professional development;</t>
    </r>
  </si>
  <si>
    <r>
      <t>(d)</t>
    </r>
    <r>
      <rPr>
        <sz val="11"/>
        <color rgb="FF000000"/>
        <rFont val="Arial"/>
        <family val="2"/>
      </rPr>
      <t> Providing adult education and literacy services in alignment with local workforce plans, including promoting co-enrollment in programs and activities under title I, as appropriate; and</t>
    </r>
  </si>
  <si>
    <t>Budget Category</t>
  </si>
  <si>
    <t>100 ADMINISTRATION</t>
  </si>
  <si>
    <t>PD</t>
  </si>
  <si>
    <t>Total</t>
  </si>
  <si>
    <r>
      <t>100 ADMINISTRATION</t>
    </r>
    <r>
      <rPr>
        <b/>
        <u/>
        <vertAlign val="superscript"/>
        <sz val="11"/>
        <color theme="1"/>
        <rFont val="Arial"/>
        <family val="2"/>
      </rPr>
      <t>1</t>
    </r>
    <r>
      <rPr>
        <b/>
        <u/>
        <sz val="11"/>
        <color theme="1"/>
        <rFont val="Arial"/>
        <family val="2"/>
      </rPr>
      <t xml:space="preserve"> </t>
    </r>
    <r>
      <rPr>
        <b/>
        <u/>
        <sz val="11"/>
        <color rgb="FFFF0000"/>
        <rFont val="Arial"/>
        <family val="2"/>
      </rPr>
      <t>(max 5% of federal funds)</t>
    </r>
  </si>
  <si>
    <r>
      <t>600 TRAINING SERVICES</t>
    </r>
    <r>
      <rPr>
        <b/>
        <u/>
        <vertAlign val="superscript"/>
        <sz val="11"/>
        <color theme="1"/>
        <rFont val="Arial"/>
        <family val="2"/>
      </rPr>
      <t>3</t>
    </r>
  </si>
  <si>
    <t>1 What activities are considered administrative costs?</t>
  </si>
  <si>
    <t>3 What activities are considered Training Services?</t>
  </si>
  <si>
    <t>4 One-Stop Infrastructure</t>
  </si>
  <si>
    <t>See 34 CFR Subpart J</t>
  </si>
  <si>
    <t>(e) Carrying out the one-stop partner responsibilities described in § 678.420, including contributing to the infrastructure costs of the one-stop delivery system.</t>
  </si>
  <si>
    <r>
      <t>700 ONE-STOP INFRASTRUCTURE</t>
    </r>
    <r>
      <rPr>
        <b/>
        <u/>
        <vertAlign val="superscript"/>
        <sz val="11"/>
        <color theme="1"/>
        <rFont val="Arial"/>
        <family val="2"/>
      </rPr>
      <t>4</t>
    </r>
  </si>
  <si>
    <t>Initial Federal</t>
  </si>
  <si>
    <t>Initial State</t>
  </si>
  <si>
    <t>Initial Local Match</t>
  </si>
  <si>
    <t>Changes</t>
  </si>
  <si>
    <t>Initial Prof. Dev.</t>
  </si>
  <si>
    <t>Initial IELCE Funds</t>
  </si>
  <si>
    <t>New Federal</t>
  </si>
  <si>
    <t>New IELCE</t>
  </si>
  <si>
    <t>New State</t>
  </si>
  <si>
    <t>New Local Match</t>
  </si>
  <si>
    <t>New Prof. Dev.</t>
  </si>
  <si>
    <t>Total Changes</t>
  </si>
  <si>
    <t>Federal Changes</t>
  </si>
  <si>
    <t>Funding amounts</t>
  </si>
  <si>
    <t>← 10% or more requires KBOR approval</t>
  </si>
  <si>
    <t>Program Income Expended</t>
  </si>
  <si>
    <t>5 Program Income</t>
  </si>
  <si>
    <t>Fees for service collected at the local level from those the program is serving. These might be called "material fees," "class fees," "enrollment cost," or other terminology.</t>
  </si>
  <si>
    <t>Program income must be reinvested in the adult education program and used only for allowable expenditures under AEFLA.</t>
  </si>
  <si>
    <t>Locally generated funds ("program income") are not reported as local match and do not need to be included elsewhere on the budget.</t>
  </si>
  <si>
    <t>Program income must be expended in the SAME fiscal year in which it is collected, with NO carryover funds.</t>
  </si>
  <si>
    <r>
      <rPr>
        <b/>
        <sz val="11"/>
        <color theme="1"/>
        <rFont val="Arial"/>
        <family val="2"/>
      </rPr>
      <t xml:space="preserve">(a) </t>
    </r>
    <r>
      <rPr>
        <sz val="11"/>
        <color theme="1"/>
        <rFont val="Arial"/>
        <family val="2"/>
      </rPr>
      <t>Outreach, intake, and orientation information</t>
    </r>
  </si>
  <si>
    <r>
      <rPr>
        <b/>
        <sz val="11"/>
        <color theme="1"/>
        <rFont val="Arial"/>
        <family val="2"/>
      </rPr>
      <t>(b)</t>
    </r>
    <r>
      <rPr>
        <sz val="11"/>
        <color theme="1"/>
        <rFont val="Arial"/>
        <family val="2"/>
      </rPr>
      <t xml:space="preserve"> Initial assessment of skill levels including literacy, numeracy, and English language proficiency, as well as aptitudes, abilities, and supportive services needs</t>
    </r>
  </si>
  <si>
    <r>
      <rPr>
        <b/>
        <sz val="11"/>
        <color theme="1"/>
        <rFont val="Arial"/>
        <family val="2"/>
      </rPr>
      <t xml:space="preserve">(c) </t>
    </r>
    <r>
      <rPr>
        <sz val="11"/>
        <color theme="1"/>
        <rFont val="Arial"/>
        <family val="2"/>
      </rPr>
      <t>Referrals to and coordination of activities with other programs and services</t>
    </r>
  </si>
  <si>
    <r>
      <rPr>
        <b/>
        <sz val="11"/>
        <color theme="1"/>
        <rFont val="Arial"/>
        <family val="2"/>
      </rPr>
      <t xml:space="preserve">(d) </t>
    </r>
    <r>
      <rPr>
        <sz val="11"/>
        <color theme="1"/>
        <rFont val="Arial"/>
        <family val="2"/>
      </rPr>
      <t>Provision of performance information and program cost information on eligible providers of education, training, and workforce services by program and type of provider</t>
    </r>
  </si>
  <si>
    <r>
      <rPr>
        <b/>
        <sz val="11"/>
        <color theme="1"/>
        <rFont val="Arial"/>
        <family val="2"/>
      </rPr>
      <t xml:space="preserve">(e) </t>
    </r>
    <r>
      <rPr>
        <sz val="11"/>
        <color theme="1"/>
        <rFont val="Arial"/>
        <family val="2"/>
      </rPr>
      <t>Provision of information on availability of supportive services or assistance and appropriate referrals (including child care; child support; medical or child health assistance available through the State’s Medicaid program and CHIP; SNAP benefits; EITC; assistance under TANF, and other supportive services and transportation)</t>
    </r>
  </si>
  <si>
    <t>In the rare instance it is impossible to expend all program income in the same fiscal year it was collected, an explanation should be included under "Budget Detail." In all other circumstance, budget detail is not required for program income but may optionally be included.</t>
  </si>
  <si>
    <r>
      <t>Program Income Collected</t>
    </r>
    <r>
      <rPr>
        <b/>
        <u/>
        <vertAlign val="superscript"/>
        <sz val="11"/>
        <color theme="1"/>
        <rFont val="Arial"/>
        <family val="2"/>
      </rPr>
      <t>5</t>
    </r>
  </si>
  <si>
    <t>Integrated education and training (IET) programs</t>
  </si>
  <si>
    <t>GRAND TOTAL Federal, State, Local Expenditures</t>
  </si>
  <si>
    <t>Professional Development Totals</t>
  </si>
  <si>
    <t>2 What activities are considered Career Services?</t>
  </si>
  <si>
    <t>Budgeted Federal</t>
  </si>
  <si>
    <t>Expended Federal</t>
  </si>
  <si>
    <t>Budgeted State</t>
  </si>
  <si>
    <t>Expended State</t>
  </si>
  <si>
    <t>Budgeted Local Match</t>
  </si>
  <si>
    <t>Expended Local Match</t>
  </si>
  <si>
    <t>Budgeted PD</t>
  </si>
  <si>
    <t>Expended PD</t>
  </si>
  <si>
    <t>Budgeted IELCE</t>
  </si>
  <si>
    <t>Expended IELCE</t>
  </si>
  <si>
    <t>Total Expenditures</t>
  </si>
  <si>
    <t>Amount to Return</t>
  </si>
  <si>
    <t>COUNTED IN OTHER FUNDING SECTIONS - INCLUDE FOR REPORTING</t>
  </si>
  <si>
    <t>Adult Education Budget FY2024 - DUE BY JUNE 23, 2023</t>
  </si>
  <si>
    <t>Adult Education Final Budget FY2024 - DUE BY JULY 31, 2024</t>
  </si>
  <si>
    <t>Additional funds for PD from federal, state, local</t>
  </si>
  <si>
    <t>PD Funds</t>
  </si>
  <si>
    <t>Typed name and date signifies approval of initial budget.</t>
  </si>
  <si>
    <t>Typed name and date signifies approval of budget modification.</t>
  </si>
  <si>
    <t>PROGRAM INCOME (detail only)</t>
  </si>
  <si>
    <t>Special Project funds should not be included on the budget form. 
Complete a Special Project Statement of Expenditures (SoE).</t>
  </si>
  <si>
    <t>Sign electronically below, or scanned signatures may be sent as a second document with the spreadsheet.</t>
  </si>
  <si>
    <t>Career Services expenditure totals must be federally reported. Calculate the cost of staff time spent, and, if applicable, supplies used on these services during the fiscal year.</t>
  </si>
  <si>
    <t>Training Services expenditure totals must be federally reported. Calculate the cost of staff time spent, and, if applicable, supplies used on these services during the fiscal year.</t>
  </si>
  <si>
    <t>Program Income collected and expended must be federally reported.</t>
  </si>
  <si>
    <t>For a program to spend more than 5% of funding on adminstrative costs, KBOR must approve a waiver submitted by the program.</t>
  </si>
  <si>
    <r>
      <t>500 CAREER SERVICES</t>
    </r>
    <r>
      <rPr>
        <b/>
        <u/>
        <vertAlign val="superscript"/>
        <sz val="11"/>
        <color theme="1"/>
        <rFont val="Arial"/>
        <family val="2"/>
      </rPr>
      <t xml:space="preserve">2 </t>
    </r>
  </si>
  <si>
    <r>
      <t>Other Administrative Expenses (list in Budget Detail</t>
    </r>
    <r>
      <rPr>
        <u/>
        <vertAlign val="superscript"/>
        <sz val="11"/>
        <color theme="1"/>
        <rFont val="Arial"/>
        <family val="2"/>
      </rPr>
      <t>1</t>
    </r>
    <r>
      <rPr>
        <u/>
        <sz val="11"/>
        <color theme="1"/>
        <rFont val="Arial"/>
        <family val="2"/>
      </rPr>
      <t>)</t>
    </r>
  </si>
  <si>
    <r>
      <t>Other Instructional Expenses (list in Budget Detail</t>
    </r>
    <r>
      <rPr>
        <u/>
        <vertAlign val="superscript"/>
        <sz val="11"/>
        <color theme="1"/>
        <rFont val="Arial"/>
        <family val="2"/>
      </rPr>
      <t>2</t>
    </r>
    <r>
      <rPr>
        <u/>
        <sz val="11"/>
        <color theme="1"/>
        <rFont val="Arial"/>
        <family val="2"/>
      </rPr>
      <t>)</t>
    </r>
  </si>
  <si>
    <r>
      <t>Other Professional Development (list in Budget Detail</t>
    </r>
    <r>
      <rPr>
        <u/>
        <vertAlign val="superscript"/>
        <sz val="11"/>
        <color theme="1"/>
        <rFont val="Arial"/>
        <family val="2"/>
      </rPr>
      <t>3</t>
    </r>
    <r>
      <rPr>
        <u/>
        <sz val="11"/>
        <color theme="1"/>
        <rFont val="Arial"/>
        <family val="2"/>
      </rPr>
      <t>)</t>
    </r>
  </si>
  <si>
    <r>
      <t>Other Instructional Expenses (list in Budget Detail</t>
    </r>
    <r>
      <rPr>
        <u/>
        <vertAlign val="superscript"/>
        <sz val="11"/>
        <color theme="1"/>
        <rFont val="Arial"/>
        <family val="2"/>
      </rPr>
      <t>4</t>
    </r>
    <r>
      <rPr>
        <u/>
        <sz val="11"/>
        <color theme="1"/>
        <rFont val="Arial"/>
        <family val="2"/>
      </rPr>
      <t>)</t>
    </r>
  </si>
  <si>
    <t>Type names and dates below. The Program Director should sign electronically or scan additional copy.</t>
  </si>
  <si>
    <t>One-Stop Infrastructure expenditure totals must be federally reported. Enter the amount of federal, state, or local match funding contributed to the One-Stop system, including cash, in-kind, and third-party contributions, as applicable.</t>
  </si>
  <si>
    <r>
      <t xml:space="preserve">RE-SUBMIT WITH UPDATED INFORMATION BY JULY 21, 2023, </t>
    </r>
    <r>
      <rPr>
        <b/>
        <u/>
        <sz val="11"/>
        <color theme="1"/>
        <rFont val="Arial"/>
        <family val="2"/>
      </rPr>
      <t>ONLY</t>
    </r>
    <r>
      <rPr>
        <b/>
        <sz val="11"/>
        <color theme="1"/>
        <rFont val="Arial"/>
        <family val="2"/>
      </rPr>
      <t xml:space="preserve"> IF GAN IS DIFFERENT FROM ESTIMATED AWARD</t>
    </r>
  </si>
  <si>
    <t>Adult Education Budget Modifications FY2024 - SUBMIT ANY TIME BY MAY 24, 2024, ONLY IF MOVING 10% OR MORE OF FEDERAL FUNDS TO A DIFFERENT LINE ITEM</t>
  </si>
  <si>
    <t>Detail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</si>
</sst>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22" x14ac:knownFonts="1">
    <font>
      <sz val="11"/>
      <color theme="1"/>
      <name val="Calibri"/>
      <family val="2"/>
      <scheme val="minor"/>
    </font>
    <font>
      <b/>
      <sz val="14"/>
      <color theme="1"/>
      <name val="Arial"/>
      <family val="2"/>
    </font>
    <font>
      <sz val="11"/>
      <color theme="1"/>
      <name val="Arial"/>
      <family val="2"/>
    </font>
    <font>
      <b/>
      <sz val="11"/>
      <color theme="1"/>
      <name val="Arial"/>
      <family val="2"/>
    </font>
    <font>
      <i/>
      <sz val="11"/>
      <color theme="1"/>
      <name val="Arial"/>
      <family val="2"/>
    </font>
    <font>
      <i/>
      <sz val="11"/>
      <color rgb="FFFF0000"/>
      <name val="Arial"/>
      <family val="2"/>
    </font>
    <font>
      <i/>
      <sz val="11"/>
      <color rgb="FFFF0000"/>
      <name val="Calibri"/>
      <family val="2"/>
    </font>
    <font>
      <b/>
      <sz val="11"/>
      <color rgb="FF000000"/>
      <name val="Arial"/>
      <family val="2"/>
    </font>
    <font>
      <sz val="11"/>
      <color rgb="FF000000"/>
      <name val="Arial"/>
      <family val="2"/>
    </font>
    <font>
      <u/>
      <sz val="11"/>
      <color theme="10"/>
      <name val="Calibri"/>
      <family val="2"/>
      <scheme val="minor"/>
    </font>
    <font>
      <b/>
      <u/>
      <sz val="11"/>
      <color theme="1"/>
      <name val="Arial"/>
      <family val="2"/>
    </font>
    <font>
      <b/>
      <u/>
      <sz val="11"/>
      <color rgb="FFFF0000"/>
      <name val="Arial"/>
      <family val="2"/>
    </font>
    <font>
      <b/>
      <u/>
      <vertAlign val="superscript"/>
      <sz val="11"/>
      <color theme="1"/>
      <name val="Arial"/>
      <family val="2"/>
    </font>
    <font>
      <u/>
      <sz val="11"/>
      <color theme="10"/>
      <name val="Arial"/>
      <family val="2"/>
    </font>
    <font>
      <b/>
      <i/>
      <sz val="11"/>
      <color theme="1"/>
      <name val="Arial"/>
      <family val="2"/>
    </font>
    <font>
      <b/>
      <sz val="11"/>
      <color rgb="FFFF0000"/>
      <name val="Arial"/>
      <family val="2"/>
    </font>
    <font>
      <sz val="11"/>
      <color rgb="FFFF0000"/>
      <name val="Arial"/>
      <family val="2"/>
    </font>
    <font>
      <i/>
      <sz val="11"/>
      <color theme="1"/>
      <name val="Calibri"/>
      <family val="2"/>
    </font>
    <font>
      <i/>
      <sz val="11"/>
      <color rgb="FF0070C0"/>
      <name val="Arial"/>
      <family val="2"/>
    </font>
    <font>
      <b/>
      <sz val="12"/>
      <color rgb="FFFF0000"/>
      <name val="Calibri"/>
      <family val="2"/>
    </font>
    <font>
      <u/>
      <sz val="11"/>
      <color theme="1"/>
      <name val="Arial"/>
      <family val="2"/>
    </font>
    <font>
      <u/>
      <vertAlign val="superscript"/>
      <sz val="11"/>
      <color theme="1"/>
      <name val="Arial"/>
      <family val="2"/>
    </font>
  </fonts>
  <fills count="13">
    <fill>
      <patternFill patternType="none"/>
    </fill>
    <fill>
      <patternFill patternType="gray125"/>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theme="0" tint="-0.249977111117893"/>
        <bgColor indexed="64"/>
      </patternFill>
    </fill>
    <fill>
      <patternFill patternType="solid">
        <fgColor theme="1"/>
        <bgColor indexed="64"/>
      </patternFill>
    </fill>
    <fill>
      <patternFill patternType="solid">
        <fgColor theme="4" tint="0.79998168889431442"/>
        <bgColor indexed="64"/>
      </patternFill>
    </fill>
    <fill>
      <patternFill patternType="solid">
        <fgColor rgb="FFFF0000"/>
        <bgColor indexed="64"/>
      </patternFill>
    </fill>
    <fill>
      <patternFill patternType="solid">
        <fgColor theme="4" tint="0.59999389629810485"/>
        <bgColor indexed="64"/>
      </patternFill>
    </fill>
    <fill>
      <patternFill patternType="solid">
        <fgColor rgb="FF00B0F0"/>
        <bgColor indexed="64"/>
      </patternFill>
    </fill>
    <fill>
      <patternFill patternType="solid">
        <fgColor theme="0"/>
        <bgColor indexed="64"/>
      </patternFill>
    </fill>
    <fill>
      <patternFill patternType="solid">
        <fgColor theme="9"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style="thick">
        <color rgb="FFFF0000"/>
      </left>
      <right style="thick">
        <color rgb="FFFF0000"/>
      </right>
      <top style="thick">
        <color rgb="FFFF0000"/>
      </top>
      <bottom style="thick">
        <color rgb="FFFF0000"/>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9" fillId="0" borderId="0" applyNumberFormat="0" applyFill="0" applyBorder="0" applyAlignment="0" applyProtection="0"/>
  </cellStyleXfs>
  <cellXfs count="186">
    <xf numFmtId="0" fontId="0" fillId="0" borderId="0" xfId="0"/>
    <xf numFmtId="0" fontId="2" fillId="0" borderId="0" xfId="0" applyFont="1"/>
    <xf numFmtId="0" fontId="3" fillId="0" borderId="1" xfId="0" applyFont="1" applyBorder="1" applyAlignment="1">
      <alignment horizontal="center"/>
    </xf>
    <xf numFmtId="0" fontId="3" fillId="5" borderId="1" xfId="0" applyFont="1" applyFill="1" applyBorder="1"/>
    <xf numFmtId="0" fontId="2" fillId="0" borderId="1" xfId="0" applyFont="1" applyBorder="1"/>
    <xf numFmtId="0" fontId="2" fillId="0" borderId="0" xfId="0" applyFont="1" applyAlignment="1">
      <alignment horizontal="center"/>
    </xf>
    <xf numFmtId="0" fontId="3" fillId="0" borderId="0" xfId="0" applyFont="1"/>
    <xf numFmtId="0" fontId="3" fillId="0" borderId="0" xfId="0" applyFont="1" applyAlignment="1">
      <alignment horizontal="center"/>
    </xf>
    <xf numFmtId="0" fontId="2" fillId="0" borderId="1" xfId="0" applyFont="1" applyBorder="1" applyAlignment="1">
      <alignment horizontal="right"/>
    </xf>
    <xf numFmtId="0" fontId="3" fillId="0" borderId="1" xfId="0" applyFont="1" applyBorder="1"/>
    <xf numFmtId="0" fontId="3" fillId="2" borderId="1" xfId="0" applyFont="1" applyFill="1" applyBorder="1" applyAlignment="1">
      <alignment horizontal="center"/>
    </xf>
    <xf numFmtId="0" fontId="3" fillId="3" borderId="1" xfId="0" applyFont="1" applyFill="1" applyBorder="1" applyAlignment="1">
      <alignment horizontal="center"/>
    </xf>
    <xf numFmtId="0" fontId="3" fillId="4" borderId="1" xfId="0" applyFont="1" applyFill="1" applyBorder="1" applyAlignment="1">
      <alignment horizontal="center"/>
    </xf>
    <xf numFmtId="0" fontId="3" fillId="5" borderId="1" xfId="0" applyFont="1" applyFill="1" applyBorder="1" applyAlignment="1">
      <alignment horizontal="center"/>
    </xf>
    <xf numFmtId="164" fontId="2" fillId="5" borderId="1" xfId="0" applyNumberFormat="1" applyFont="1" applyFill="1" applyBorder="1" applyAlignment="1">
      <alignment horizontal="center"/>
    </xf>
    <xf numFmtId="0" fontId="3" fillId="5" borderId="1" xfId="0" applyFont="1" applyFill="1" applyBorder="1" applyAlignment="1">
      <alignment horizontal="right"/>
    </xf>
    <xf numFmtId="164" fontId="3" fillId="5" borderId="1" xfId="0" applyNumberFormat="1" applyFont="1" applyFill="1" applyBorder="1" applyAlignment="1">
      <alignment horizontal="center"/>
    </xf>
    <xf numFmtId="0" fontId="3" fillId="6" borderId="1" xfId="0" applyFont="1" applyFill="1" applyBorder="1" applyAlignment="1">
      <alignment horizontal="center"/>
    </xf>
    <xf numFmtId="10" fontId="3" fillId="5" borderId="1" xfId="0" applyNumberFormat="1" applyFont="1" applyFill="1" applyBorder="1" applyAlignment="1">
      <alignment horizontal="center"/>
    </xf>
    <xf numFmtId="0" fontId="3" fillId="9" borderId="1" xfId="0" applyFont="1" applyFill="1" applyBorder="1" applyAlignment="1">
      <alignment horizontal="center"/>
    </xf>
    <xf numFmtId="0" fontId="3" fillId="6" borderId="1" xfId="0" applyFont="1" applyFill="1" applyBorder="1"/>
    <xf numFmtId="0" fontId="3" fillId="10" borderId="1" xfId="0" applyFont="1" applyFill="1" applyBorder="1" applyAlignment="1">
      <alignment horizontal="center"/>
    </xf>
    <xf numFmtId="10" fontId="2" fillId="5" borderId="1" xfId="0" applyNumberFormat="1" applyFont="1" applyFill="1" applyBorder="1" applyAlignment="1">
      <alignment horizontal="center"/>
    </xf>
    <xf numFmtId="0" fontId="2" fillId="8" borderId="1" xfId="0" applyFont="1" applyFill="1" applyBorder="1"/>
    <xf numFmtId="0" fontId="2" fillId="8" borderId="1" xfId="0" applyFont="1" applyFill="1" applyBorder="1" applyAlignment="1">
      <alignment horizontal="center"/>
    </xf>
    <xf numFmtId="0" fontId="2" fillId="6" borderId="1" xfId="0" applyFont="1" applyFill="1" applyBorder="1" applyAlignment="1">
      <alignment horizontal="center"/>
    </xf>
    <xf numFmtId="10" fontId="3" fillId="5" borderId="0" xfId="0" applyNumberFormat="1" applyFont="1" applyFill="1" applyAlignment="1">
      <alignment horizontal="center"/>
    </xf>
    <xf numFmtId="0" fontId="5" fillId="0" borderId="0" xfId="0" applyFont="1" applyAlignment="1">
      <alignment horizontal="center"/>
    </xf>
    <xf numFmtId="0" fontId="2" fillId="0" borderId="1" xfId="0" applyFont="1" applyBorder="1" applyAlignment="1">
      <alignment horizontal="left"/>
    </xf>
    <xf numFmtId="0" fontId="2" fillId="0" borderId="7" xfId="0" applyFont="1" applyBorder="1"/>
    <xf numFmtId="0" fontId="2" fillId="0" borderId="8" xfId="0" applyFont="1" applyBorder="1"/>
    <xf numFmtId="0" fontId="3" fillId="0" borderId="8" xfId="0" applyFont="1" applyBorder="1"/>
    <xf numFmtId="0" fontId="2" fillId="0" borderId="9" xfId="0" applyFont="1" applyBorder="1" applyAlignment="1">
      <alignment horizontal="center"/>
    </xf>
    <xf numFmtId="0" fontId="2" fillId="0" borderId="6" xfId="0" applyFont="1" applyBorder="1"/>
    <xf numFmtId="164" fontId="2" fillId="7" borderId="1" xfId="0" applyNumberFormat="1" applyFont="1" applyFill="1" applyBorder="1" applyAlignment="1" applyProtection="1">
      <alignment horizontal="center"/>
      <protection locked="0"/>
    </xf>
    <xf numFmtId="164" fontId="2" fillId="2" borderId="1" xfId="0" applyNumberFormat="1" applyFont="1" applyFill="1" applyBorder="1" applyAlignment="1" applyProtection="1">
      <alignment horizontal="center"/>
      <protection locked="0"/>
    </xf>
    <xf numFmtId="164" fontId="2" fillId="3" borderId="1" xfId="0" applyNumberFormat="1" applyFont="1" applyFill="1" applyBorder="1" applyAlignment="1" applyProtection="1">
      <alignment horizontal="center"/>
      <protection locked="0"/>
    </xf>
    <xf numFmtId="164" fontId="2" fillId="4" borderId="1" xfId="0" applyNumberFormat="1" applyFont="1" applyFill="1" applyBorder="1" applyAlignment="1" applyProtection="1">
      <alignment horizontal="center"/>
      <protection locked="0"/>
    </xf>
    <xf numFmtId="164" fontId="2" fillId="9" borderId="1" xfId="0" applyNumberFormat="1" applyFont="1" applyFill="1" applyBorder="1" applyAlignment="1" applyProtection="1">
      <alignment horizontal="center"/>
      <protection locked="0"/>
    </xf>
    <xf numFmtId="164" fontId="2" fillId="10" borderId="1" xfId="0" applyNumberFormat="1" applyFont="1" applyFill="1" applyBorder="1" applyAlignment="1" applyProtection="1">
      <alignment horizontal="center"/>
      <protection locked="0"/>
    </xf>
    <xf numFmtId="0" fontId="2" fillId="7" borderId="1" xfId="0" applyFont="1" applyFill="1" applyBorder="1" applyAlignment="1" applyProtection="1">
      <alignment horizontal="center"/>
      <protection locked="0"/>
    </xf>
    <xf numFmtId="0" fontId="4" fillId="0" borderId="0" xfId="0" applyFont="1" applyBorder="1" applyAlignment="1">
      <alignment horizontal="center"/>
    </xf>
    <xf numFmtId="0" fontId="3" fillId="0" borderId="0" xfId="0" applyFont="1" applyBorder="1" applyAlignment="1">
      <alignment horizontal="center"/>
    </xf>
    <xf numFmtId="164" fontId="2" fillId="0" borderId="0" xfId="0" applyNumberFormat="1" applyFont="1" applyFill="1" applyBorder="1" applyAlignment="1" applyProtection="1">
      <alignment horizontal="center"/>
      <protection locked="0"/>
    </xf>
    <xf numFmtId="0" fontId="2" fillId="0" borderId="0" xfId="0" applyFont="1" applyFill="1" applyBorder="1" applyAlignment="1" applyProtection="1">
      <alignment horizontal="left"/>
      <protection locked="0"/>
    </xf>
    <xf numFmtId="164" fontId="3" fillId="5" borderId="2" xfId="0" applyNumberFormat="1" applyFont="1" applyFill="1" applyBorder="1" applyAlignment="1">
      <alignment horizontal="center"/>
    </xf>
    <xf numFmtId="164" fontId="3" fillId="5" borderId="10" xfId="0" applyNumberFormat="1" applyFont="1" applyFill="1" applyBorder="1" applyAlignment="1">
      <alignment horizontal="center"/>
    </xf>
    <xf numFmtId="0" fontId="2" fillId="0" borderId="0" xfId="0" applyFont="1" applyFill="1" applyAlignment="1">
      <alignment horizontal="center"/>
    </xf>
    <xf numFmtId="0" fontId="3" fillId="0" borderId="0" xfId="0" applyFont="1" applyFill="1" applyBorder="1" applyAlignment="1">
      <alignment horizontal="center"/>
    </xf>
    <xf numFmtId="164" fontId="2" fillId="0" borderId="0" xfId="0" applyNumberFormat="1" applyFont="1" applyFill="1" applyBorder="1" applyAlignment="1">
      <alignment horizontal="center"/>
    </xf>
    <xf numFmtId="164" fontId="3" fillId="0" borderId="0" xfId="0" applyNumberFormat="1" applyFont="1" applyFill="1" applyBorder="1" applyAlignment="1">
      <alignment horizontal="center"/>
    </xf>
    <xf numFmtId="10" fontId="2" fillId="0" borderId="0" xfId="0" applyNumberFormat="1" applyFont="1" applyFill="1" applyBorder="1" applyAlignment="1">
      <alignment horizontal="center"/>
    </xf>
    <xf numFmtId="10" fontId="3" fillId="0" borderId="0" xfId="0" applyNumberFormat="1" applyFont="1" applyFill="1" applyAlignment="1">
      <alignment horizontal="center"/>
    </xf>
    <xf numFmtId="0" fontId="2" fillId="0" borderId="0" xfId="0" applyFont="1" applyFill="1" applyBorder="1" applyAlignment="1" applyProtection="1">
      <alignment horizontal="center"/>
      <protection locked="0"/>
    </xf>
    <xf numFmtId="0" fontId="2" fillId="0" borderId="0" xfId="0" applyFont="1" applyFill="1" applyBorder="1" applyAlignment="1">
      <alignment horizontal="center"/>
    </xf>
    <xf numFmtId="0" fontId="2" fillId="0" borderId="9" xfId="0" applyFont="1" applyFill="1" applyBorder="1" applyAlignment="1">
      <alignment horizontal="center"/>
    </xf>
    <xf numFmtId="0" fontId="3" fillId="0" borderId="0" xfId="0" applyFont="1" applyAlignment="1"/>
    <xf numFmtId="0" fontId="10" fillId="0" borderId="1" xfId="1" applyFont="1" applyBorder="1" applyProtection="1">
      <protection locked="0"/>
    </xf>
    <xf numFmtId="164" fontId="2" fillId="7" borderId="1" xfId="0" applyNumberFormat="1" applyFont="1" applyFill="1" applyBorder="1" applyAlignment="1" applyProtection="1">
      <alignment horizontal="center"/>
    </xf>
    <xf numFmtId="164" fontId="2" fillId="2" borderId="1" xfId="0" applyNumberFormat="1" applyFont="1" applyFill="1" applyBorder="1" applyAlignment="1" applyProtection="1">
      <alignment horizontal="center"/>
    </xf>
    <xf numFmtId="164" fontId="2" fillId="3" borderId="1" xfId="0" applyNumberFormat="1" applyFont="1" applyFill="1" applyBorder="1" applyAlignment="1" applyProtection="1">
      <alignment horizontal="center"/>
    </xf>
    <xf numFmtId="164" fontId="2" fillId="4" borderId="1" xfId="0" applyNumberFormat="1" applyFont="1" applyFill="1" applyBorder="1" applyAlignment="1" applyProtection="1">
      <alignment horizontal="center"/>
    </xf>
    <xf numFmtId="164" fontId="2" fillId="9" borderId="1" xfId="0" applyNumberFormat="1" applyFont="1" applyFill="1" applyBorder="1" applyAlignment="1" applyProtection="1">
      <alignment horizontal="center"/>
    </xf>
    <xf numFmtId="164" fontId="2" fillId="10" borderId="1" xfId="0" applyNumberFormat="1" applyFont="1" applyFill="1" applyBorder="1" applyAlignment="1" applyProtection="1">
      <alignment horizontal="center"/>
    </xf>
    <xf numFmtId="0" fontId="10" fillId="0" borderId="1" xfId="1" applyFont="1" applyFill="1" applyBorder="1" applyProtection="1">
      <protection locked="0"/>
    </xf>
    <xf numFmtId="0" fontId="3" fillId="0" borderId="1" xfId="0" applyFont="1" applyBorder="1" applyAlignment="1">
      <alignment horizontal="right"/>
    </xf>
    <xf numFmtId="0" fontId="2" fillId="0" borderId="0" xfId="0" applyFont="1" applyAlignment="1">
      <alignment wrapText="1"/>
    </xf>
    <xf numFmtId="0" fontId="7" fillId="0" borderId="0" xfId="0" applyFont="1" applyAlignment="1">
      <alignment wrapText="1"/>
    </xf>
    <xf numFmtId="0" fontId="8" fillId="0" borderId="0" xfId="0" applyFont="1" applyAlignment="1">
      <alignment wrapText="1"/>
    </xf>
    <xf numFmtId="0" fontId="3" fillId="0" borderId="0" xfId="0" applyFont="1" applyAlignment="1">
      <alignment wrapText="1"/>
    </xf>
    <xf numFmtId="0" fontId="13" fillId="0" borderId="0" xfId="1" applyFont="1" applyAlignment="1" applyProtection="1">
      <alignment wrapText="1"/>
      <protection locked="0"/>
    </xf>
    <xf numFmtId="0" fontId="2" fillId="0" borderId="0" xfId="0" applyFont="1" applyAlignment="1"/>
    <xf numFmtId="164" fontId="2" fillId="12" borderId="1" xfId="0" applyNumberFormat="1" applyFont="1" applyFill="1" applyBorder="1" applyAlignment="1" applyProtection="1">
      <alignment horizontal="center"/>
      <protection locked="0"/>
    </xf>
    <xf numFmtId="0" fontId="2" fillId="0" borderId="12" xfId="0" applyFont="1" applyBorder="1"/>
    <xf numFmtId="0" fontId="2" fillId="0" borderId="0" xfId="0" applyFont="1" applyBorder="1"/>
    <xf numFmtId="0" fontId="3" fillId="0" borderId="0" xfId="0" applyFont="1" applyBorder="1"/>
    <xf numFmtId="0" fontId="3" fillId="5" borderId="2" xfId="0" applyFont="1" applyFill="1" applyBorder="1" applyAlignment="1">
      <alignment horizontal="center"/>
    </xf>
    <xf numFmtId="164" fontId="2" fillId="5" borderId="2" xfId="0" applyNumberFormat="1" applyFont="1" applyFill="1" applyBorder="1" applyAlignment="1">
      <alignment horizontal="center"/>
    </xf>
    <xf numFmtId="0" fontId="3" fillId="6" borderId="2" xfId="0" applyFont="1" applyFill="1" applyBorder="1"/>
    <xf numFmtId="0" fontId="2" fillId="0" borderId="9" xfId="0" applyFont="1" applyBorder="1"/>
    <xf numFmtId="0" fontId="2" fillId="0" borderId="11" xfId="0" applyFont="1" applyBorder="1"/>
    <xf numFmtId="0" fontId="3" fillId="0" borderId="11" xfId="0" applyFont="1" applyBorder="1"/>
    <xf numFmtId="0" fontId="3" fillId="0" borderId="0" xfId="0" applyFont="1" applyFill="1" applyBorder="1" applyAlignment="1">
      <alignment horizontal="right"/>
    </xf>
    <xf numFmtId="0" fontId="3" fillId="0" borderId="0" xfId="0" applyFont="1" applyFill="1"/>
    <xf numFmtId="0" fontId="2" fillId="0" borderId="0" xfId="0" applyFont="1" applyFill="1" applyBorder="1"/>
    <xf numFmtId="0" fontId="2" fillId="0" borderId="0" xfId="0" applyFont="1" applyFill="1"/>
    <xf numFmtId="0" fontId="15" fillId="0" borderId="0" xfId="0" applyFont="1" applyAlignment="1">
      <alignment horizontal="center"/>
    </xf>
    <xf numFmtId="0" fontId="3" fillId="0" borderId="0" xfId="0" applyFont="1" applyFill="1" applyAlignment="1">
      <alignment horizontal="left"/>
    </xf>
    <xf numFmtId="164" fontId="2" fillId="0" borderId="2" xfId="0" applyNumberFormat="1" applyFont="1" applyFill="1" applyBorder="1" applyAlignment="1" applyProtection="1">
      <alignment horizontal="center"/>
    </xf>
    <xf numFmtId="0" fontId="3" fillId="0" borderId="0" xfId="0" applyFont="1" applyFill="1" applyBorder="1"/>
    <xf numFmtId="0" fontId="2" fillId="0" borderId="8" xfId="0" applyFont="1" applyFill="1" applyBorder="1"/>
    <xf numFmtId="0" fontId="14" fillId="0" borderId="8" xfId="0" applyFont="1" applyFill="1" applyBorder="1" applyAlignment="1">
      <alignment horizontal="center"/>
    </xf>
    <xf numFmtId="0" fontId="3" fillId="0" borderId="8" xfId="0" applyFont="1" applyFill="1" applyBorder="1"/>
    <xf numFmtId="49" fontId="14" fillId="0" borderId="11" xfId="0" applyNumberFormat="1" applyFont="1" applyBorder="1" applyAlignment="1">
      <alignment horizontal="left"/>
    </xf>
    <xf numFmtId="49" fontId="14" fillId="0" borderId="0" xfId="0" applyNumberFormat="1" applyFont="1" applyAlignment="1">
      <alignment horizontal="left"/>
    </xf>
    <xf numFmtId="0" fontId="14" fillId="0" borderId="0" xfId="0" applyFont="1" applyAlignment="1">
      <alignment wrapText="1"/>
    </xf>
    <xf numFmtId="10" fontId="3" fillId="0" borderId="0" xfId="0" applyNumberFormat="1" applyFont="1" applyFill="1" applyBorder="1" applyAlignment="1">
      <alignment horizontal="center"/>
    </xf>
    <xf numFmtId="10" fontId="15" fillId="0" borderId="0" xfId="0" applyNumberFormat="1" applyFont="1" applyFill="1" applyBorder="1" applyAlignment="1">
      <alignment horizontal="center"/>
    </xf>
    <xf numFmtId="0" fontId="16" fillId="0" borderId="0" xfId="0" applyFont="1" applyFill="1" applyAlignment="1">
      <alignment horizontal="left"/>
    </xf>
    <xf numFmtId="0" fontId="2" fillId="0" borderId="11" xfId="0" applyFont="1" applyFill="1" applyBorder="1"/>
    <xf numFmtId="0" fontId="3" fillId="0" borderId="11" xfId="0" applyFont="1" applyFill="1" applyBorder="1"/>
    <xf numFmtId="0" fontId="3" fillId="0" borderId="0" xfId="0" applyFont="1" applyFill="1" applyAlignment="1">
      <alignment horizontal="center"/>
    </xf>
    <xf numFmtId="0" fontId="14" fillId="0" borderId="0" xfId="0" applyFont="1" applyAlignment="1">
      <alignment horizontal="center"/>
    </xf>
    <xf numFmtId="49" fontId="5" fillId="0" borderId="0" xfId="0" applyNumberFormat="1" applyFont="1" applyAlignment="1">
      <alignment horizontal="center"/>
    </xf>
    <xf numFmtId="0" fontId="3" fillId="0" borderId="1" xfId="0" applyFont="1" applyBorder="1" applyAlignment="1">
      <alignment horizontal="center" wrapText="1"/>
    </xf>
    <xf numFmtId="164" fontId="2" fillId="6" borderId="1" xfId="0" applyNumberFormat="1" applyFont="1" applyFill="1" applyBorder="1" applyAlignment="1">
      <alignment horizontal="center"/>
    </xf>
    <xf numFmtId="164" fontId="2" fillId="2" borderId="1" xfId="0" applyNumberFormat="1" applyFont="1" applyFill="1" applyBorder="1" applyAlignment="1">
      <alignment horizontal="center"/>
    </xf>
    <xf numFmtId="164" fontId="2" fillId="3" borderId="1" xfId="0" applyNumberFormat="1" applyFont="1" applyFill="1" applyBorder="1" applyAlignment="1">
      <alignment horizontal="center"/>
    </xf>
    <xf numFmtId="164" fontId="2" fillId="4" borderId="1" xfId="0" applyNumberFormat="1" applyFont="1" applyFill="1" applyBorder="1" applyAlignment="1">
      <alignment horizontal="center"/>
    </xf>
    <xf numFmtId="164" fontId="2" fillId="9" borderId="1" xfId="0" applyNumberFormat="1" applyFont="1" applyFill="1" applyBorder="1" applyAlignment="1">
      <alignment horizontal="center"/>
    </xf>
    <xf numFmtId="0" fontId="3" fillId="0" borderId="1" xfId="0" applyFont="1" applyFill="1" applyBorder="1"/>
    <xf numFmtId="0" fontId="15" fillId="0" borderId="0" xfId="0" applyFont="1" applyAlignment="1">
      <alignment horizontal="left"/>
    </xf>
    <xf numFmtId="0" fontId="2" fillId="0" borderId="0" xfId="0" applyFont="1" applyAlignment="1">
      <alignment horizontal="left"/>
    </xf>
    <xf numFmtId="0" fontId="18" fillId="0" borderId="0" xfId="0" applyFont="1" applyBorder="1"/>
    <xf numFmtId="0" fontId="5" fillId="0" borderId="0" xfId="0" applyFont="1" applyFill="1" applyAlignment="1">
      <alignment horizontal="center"/>
    </xf>
    <xf numFmtId="0" fontId="2" fillId="0" borderId="2" xfId="0" applyFont="1" applyFill="1" applyBorder="1" applyAlignment="1" applyProtection="1">
      <alignment horizontal="left"/>
    </xf>
    <xf numFmtId="0" fontId="2" fillId="0" borderId="4" xfId="0" applyFont="1" applyFill="1" applyBorder="1" applyAlignment="1" applyProtection="1">
      <alignment horizontal="left"/>
    </xf>
    <xf numFmtId="0" fontId="10" fillId="0" borderId="8" xfId="1" applyFont="1" applyFill="1" applyBorder="1" applyProtection="1"/>
    <xf numFmtId="0" fontId="2" fillId="10" borderId="1" xfId="0" applyFont="1" applyFill="1" applyBorder="1"/>
    <xf numFmtId="0" fontId="2" fillId="0" borderId="2" xfId="0" applyFont="1" applyFill="1" applyBorder="1" applyAlignment="1">
      <alignment horizontal="left"/>
    </xf>
    <xf numFmtId="164" fontId="2" fillId="0" borderId="4" xfId="0" applyNumberFormat="1" applyFont="1" applyFill="1" applyBorder="1" applyAlignment="1">
      <alignment horizontal="center"/>
    </xf>
    <xf numFmtId="0" fontId="2" fillId="0" borderId="3" xfId="0" applyFont="1" applyFill="1" applyBorder="1" applyAlignment="1">
      <alignment wrapText="1"/>
    </xf>
    <xf numFmtId="0" fontId="2" fillId="0" borderId="2" xfId="0" applyFont="1" applyFill="1" applyBorder="1"/>
    <xf numFmtId="164" fontId="2" fillId="0" borderId="0" xfId="0" applyNumberFormat="1" applyFont="1" applyFill="1" applyBorder="1" applyAlignment="1" applyProtection="1">
      <alignment horizontal="center"/>
    </xf>
    <xf numFmtId="0" fontId="4" fillId="0" borderId="0" xfId="0" applyFont="1" applyFill="1" applyBorder="1" applyAlignment="1" applyProtection="1">
      <alignment wrapText="1"/>
    </xf>
    <xf numFmtId="0" fontId="2" fillId="0" borderId="0" xfId="0" applyFont="1" applyAlignment="1" applyProtection="1">
      <alignment horizontal="center"/>
    </xf>
    <xf numFmtId="0" fontId="3" fillId="0" borderId="0" xfId="0" applyFont="1" applyFill="1" applyBorder="1" applyAlignment="1" applyProtection="1">
      <alignment horizontal="center"/>
    </xf>
    <xf numFmtId="0" fontId="2" fillId="0" borderId="0" xfId="0" applyFont="1" applyFill="1" applyBorder="1" applyAlignment="1" applyProtection="1">
      <alignment horizontal="center"/>
    </xf>
    <xf numFmtId="0" fontId="3" fillId="0" borderId="0" xfId="0" applyFont="1" applyBorder="1" applyAlignment="1" applyProtection="1">
      <alignment horizontal="center"/>
    </xf>
    <xf numFmtId="0" fontId="2" fillId="0" borderId="9" xfId="0" applyFont="1" applyFill="1" applyBorder="1" applyAlignment="1" applyProtection="1">
      <alignment horizontal="center"/>
    </xf>
    <xf numFmtId="0" fontId="2" fillId="0" borderId="9" xfId="0" applyFont="1" applyBorder="1" applyAlignment="1" applyProtection="1">
      <alignment horizontal="center"/>
    </xf>
    <xf numFmtId="0" fontId="14" fillId="0" borderId="0" xfId="0" applyFont="1" applyFill="1" applyAlignment="1">
      <alignment wrapText="1"/>
    </xf>
    <xf numFmtId="0" fontId="2" fillId="0" borderId="0" xfId="0" applyFont="1" applyBorder="1" applyProtection="1"/>
    <xf numFmtId="0" fontId="2" fillId="0" borderId="9" xfId="0" applyFont="1" applyBorder="1" applyProtection="1"/>
    <xf numFmtId="0" fontId="20" fillId="0" borderId="1" xfId="1" applyFont="1" applyBorder="1" applyAlignment="1" applyProtection="1">
      <alignment vertical="center"/>
      <protection locked="0"/>
    </xf>
    <xf numFmtId="10" fontId="2" fillId="7" borderId="1" xfId="0" applyNumberFormat="1" applyFont="1" applyFill="1" applyBorder="1" applyAlignment="1" applyProtection="1">
      <alignment horizontal="center"/>
    </xf>
    <xf numFmtId="0" fontId="10" fillId="0" borderId="1" xfId="1" applyFont="1" applyFill="1" applyBorder="1" applyAlignment="1" applyProtection="1">
      <alignment horizontal="right" vertical="center"/>
      <protection locked="0"/>
    </xf>
    <xf numFmtId="0" fontId="2" fillId="0" borderId="1" xfId="0" applyFont="1" applyBorder="1" applyAlignment="1" applyProtection="1">
      <alignment wrapText="1"/>
      <protection locked="0"/>
    </xf>
    <xf numFmtId="0" fontId="2" fillId="10" borderId="1" xfId="0" applyFont="1" applyFill="1" applyBorder="1" applyAlignment="1" applyProtection="1">
      <alignment wrapText="1"/>
      <protection locked="0"/>
    </xf>
    <xf numFmtId="0" fontId="3" fillId="5" borderId="15" xfId="0" applyFont="1" applyFill="1" applyBorder="1" applyAlignment="1">
      <alignment horizontal="center" wrapText="1"/>
    </xf>
    <xf numFmtId="0" fontId="3" fillId="5" borderId="14" xfId="0" applyFont="1" applyFill="1" applyBorder="1" applyAlignment="1">
      <alignment horizontal="center" wrapText="1"/>
    </xf>
    <xf numFmtId="0" fontId="4" fillId="0" borderId="1" xfId="0" applyFont="1" applyBorder="1" applyAlignment="1">
      <alignment horizontal="center"/>
    </xf>
    <xf numFmtId="0" fontId="4" fillId="0" borderId="1" xfId="0" applyFont="1" applyBorder="1" applyAlignment="1">
      <alignment horizontal="right"/>
    </xf>
    <xf numFmtId="0" fontId="1" fillId="0" borderId="1" xfId="0" applyFont="1" applyBorder="1" applyAlignment="1">
      <alignment horizontal="center"/>
    </xf>
    <xf numFmtId="0" fontId="1" fillId="0" borderId="2" xfId="0" applyFont="1" applyBorder="1" applyAlignment="1">
      <alignment horizontal="center"/>
    </xf>
    <xf numFmtId="49" fontId="2" fillId="7" borderId="2" xfId="0" applyNumberFormat="1" applyFont="1" applyFill="1" applyBorder="1" applyAlignment="1" applyProtection="1">
      <alignment horizontal="left"/>
      <protection locked="0"/>
    </xf>
    <xf numFmtId="49" fontId="2" fillId="7" borderId="3" xfId="0" applyNumberFormat="1" applyFont="1" applyFill="1" applyBorder="1" applyAlignment="1" applyProtection="1">
      <alignment horizontal="left"/>
      <protection locked="0"/>
    </xf>
    <xf numFmtId="0" fontId="14" fillId="0" borderId="9" xfId="0" applyFont="1" applyBorder="1" applyAlignment="1">
      <alignment horizontal="center"/>
    </xf>
    <xf numFmtId="49" fontId="2" fillId="7" borderId="5" xfId="0" applyNumberFormat="1" applyFont="1" applyFill="1" applyBorder="1" applyAlignment="1" applyProtection="1">
      <alignment horizontal="left"/>
      <protection locked="0"/>
    </xf>
    <xf numFmtId="49" fontId="2" fillId="7" borderId="6" xfId="0" applyNumberFormat="1" applyFont="1" applyFill="1" applyBorder="1" applyAlignment="1" applyProtection="1">
      <alignment horizontal="left"/>
      <protection locked="0"/>
    </xf>
    <xf numFmtId="0" fontId="17" fillId="0" borderId="0" xfId="0" applyFont="1" applyAlignment="1">
      <alignment horizontal="left"/>
    </xf>
    <xf numFmtId="0" fontId="10" fillId="0" borderId="0" xfId="1" applyFont="1" applyBorder="1" applyAlignment="1" applyProtection="1">
      <alignment horizontal="right"/>
      <protection locked="0"/>
    </xf>
    <xf numFmtId="0" fontId="10" fillId="0" borderId="8" xfId="1" applyFont="1" applyBorder="1" applyAlignment="1" applyProtection="1">
      <alignment horizontal="right"/>
      <protection locked="0"/>
    </xf>
    <xf numFmtId="49" fontId="19" fillId="0" borderId="0" xfId="0" applyNumberFormat="1" applyFont="1" applyAlignment="1">
      <alignment horizontal="center" vertical="center" wrapText="1"/>
    </xf>
    <xf numFmtId="0" fontId="15" fillId="0" borderId="0" xfId="0" applyFont="1" applyAlignment="1">
      <alignment horizontal="left"/>
    </xf>
    <xf numFmtId="0" fontId="4" fillId="5" borderId="11" xfId="0" applyFont="1" applyFill="1" applyBorder="1" applyAlignment="1" applyProtection="1">
      <alignment horizontal="center" wrapText="1"/>
    </xf>
    <xf numFmtId="0" fontId="4" fillId="5" borderId="0" xfId="0" applyFont="1" applyFill="1" applyBorder="1" applyAlignment="1" applyProtection="1">
      <alignment horizontal="center" wrapText="1"/>
    </xf>
    <xf numFmtId="0" fontId="4" fillId="0" borderId="11" xfId="0" applyFont="1" applyBorder="1" applyAlignment="1">
      <alignment horizontal="center"/>
    </xf>
    <xf numFmtId="0" fontId="4" fillId="0" borderId="0" xfId="0" applyFont="1" applyBorder="1" applyAlignment="1">
      <alignment horizontal="center"/>
    </xf>
    <xf numFmtId="0" fontId="6" fillId="0" borderId="0" xfId="0" applyFont="1" applyAlignment="1">
      <alignment horizontal="left"/>
    </xf>
    <xf numFmtId="0" fontId="1" fillId="0" borderId="5" xfId="0" applyFont="1" applyBorder="1" applyAlignment="1">
      <alignment horizontal="center"/>
    </xf>
    <xf numFmtId="0" fontId="1" fillId="0" borderId="9" xfId="0" applyFont="1" applyBorder="1" applyAlignment="1">
      <alignment horizontal="center"/>
    </xf>
    <xf numFmtId="0" fontId="1" fillId="0" borderId="6" xfId="0" applyFont="1" applyBorder="1" applyAlignment="1">
      <alignment horizontal="center"/>
    </xf>
    <xf numFmtId="0" fontId="14" fillId="0" borderId="9" xfId="0" applyFont="1" applyFill="1" applyBorder="1" applyAlignment="1">
      <alignment horizontal="center"/>
    </xf>
    <xf numFmtId="0" fontId="3" fillId="0" borderId="11" xfId="0" applyFont="1" applyBorder="1" applyAlignment="1">
      <alignment horizontal="right"/>
    </xf>
    <xf numFmtId="0" fontId="3" fillId="0" borderId="8" xfId="0" applyFont="1" applyBorder="1" applyAlignment="1">
      <alignment horizontal="right"/>
    </xf>
    <xf numFmtId="0" fontId="3" fillId="0" borderId="0" xfId="0" applyFont="1" applyBorder="1" applyAlignment="1">
      <alignment horizontal="right"/>
    </xf>
    <xf numFmtId="164" fontId="4" fillId="0" borderId="13" xfId="0" applyNumberFormat="1" applyFont="1" applyFill="1" applyBorder="1" applyAlignment="1" applyProtection="1">
      <alignment horizontal="left" wrapText="1"/>
      <protection locked="0"/>
    </xf>
    <xf numFmtId="164" fontId="4" fillId="0" borderId="12" xfId="0" applyNumberFormat="1" applyFont="1" applyFill="1" applyBorder="1" applyAlignment="1" applyProtection="1">
      <alignment horizontal="left" wrapText="1"/>
      <protection locked="0"/>
    </xf>
    <xf numFmtId="164" fontId="4" fillId="0" borderId="7" xfId="0" applyNumberFormat="1" applyFont="1" applyFill="1" applyBorder="1" applyAlignment="1" applyProtection="1">
      <alignment horizontal="left" wrapText="1"/>
      <protection locked="0"/>
    </xf>
    <xf numFmtId="164" fontId="4" fillId="0" borderId="5" xfId="0" applyNumberFormat="1" applyFont="1" applyFill="1" applyBorder="1" applyAlignment="1" applyProtection="1">
      <alignment horizontal="left" wrapText="1"/>
      <protection locked="0"/>
    </xf>
    <xf numFmtId="164" fontId="4" fillId="0" borderId="9" xfId="0" applyNumberFormat="1" applyFont="1" applyFill="1" applyBorder="1" applyAlignment="1" applyProtection="1">
      <alignment horizontal="left" wrapText="1"/>
      <protection locked="0"/>
    </xf>
    <xf numFmtId="164" fontId="4" fillId="0" borderId="6" xfId="0" applyNumberFormat="1" applyFont="1" applyFill="1" applyBorder="1" applyAlignment="1" applyProtection="1">
      <alignment horizontal="left" wrapText="1"/>
      <protection locked="0"/>
    </xf>
    <xf numFmtId="0" fontId="3" fillId="0" borderId="2" xfId="0" applyFont="1" applyFill="1" applyBorder="1" applyAlignment="1">
      <alignment horizontal="center"/>
    </xf>
    <xf numFmtId="0" fontId="3" fillId="0" borderId="4" xfId="0" applyFont="1" applyFill="1" applyBorder="1" applyAlignment="1">
      <alignment horizontal="center"/>
    </xf>
    <xf numFmtId="0" fontId="3" fillId="0" borderId="3" xfId="0" applyFont="1" applyFill="1" applyBorder="1" applyAlignment="1">
      <alignment horizontal="center"/>
    </xf>
    <xf numFmtId="0" fontId="3" fillId="11" borderId="2" xfId="0" applyFont="1" applyFill="1" applyBorder="1" applyAlignment="1">
      <alignment horizontal="left"/>
    </xf>
    <xf numFmtId="0" fontId="3" fillId="11" borderId="4" xfId="0" applyFont="1" applyFill="1" applyBorder="1" applyAlignment="1">
      <alignment horizontal="left"/>
    </xf>
    <xf numFmtId="0" fontId="3" fillId="11" borderId="3" xfId="0" applyFont="1" applyFill="1" applyBorder="1" applyAlignment="1">
      <alignment horizontal="left"/>
    </xf>
    <xf numFmtId="0" fontId="3" fillId="10" borderId="2" xfId="0" applyFont="1" applyFill="1" applyBorder="1" applyAlignment="1">
      <alignment horizontal="left"/>
    </xf>
    <xf numFmtId="0" fontId="3" fillId="10" borderId="4" xfId="0" applyFont="1" applyFill="1" applyBorder="1" applyAlignment="1">
      <alignment horizontal="left"/>
    </xf>
    <xf numFmtId="0" fontId="3" fillId="10" borderId="3" xfId="0" applyFont="1" applyFill="1" applyBorder="1" applyAlignment="1">
      <alignment horizontal="left"/>
    </xf>
    <xf numFmtId="0" fontId="2" fillId="0" borderId="2" xfId="0" applyFont="1" applyFill="1" applyBorder="1" applyAlignment="1">
      <alignment horizontal="center"/>
    </xf>
    <xf numFmtId="0" fontId="2" fillId="0" borderId="4" xfId="0" applyFont="1" applyFill="1" applyBorder="1" applyAlignment="1">
      <alignment horizontal="center"/>
    </xf>
    <xf numFmtId="0" fontId="2" fillId="0" borderId="3" xfId="0" applyFont="1" applyFill="1" applyBorder="1" applyAlignment="1">
      <alignment horizontal="center"/>
    </xf>
    <xf numFmtId="14" fontId="2" fillId="7" borderId="1" xfId="0" applyNumberFormat="1" applyFont="1" applyFill="1" applyBorder="1" applyAlignment="1" applyProtection="1">
      <alignment horizontal="center"/>
      <protection locked="0"/>
    </xf>
  </cellXfs>
  <cellStyles count="2">
    <cellStyle name="Hyperlink" xfId="1" builtinId="8"/>
    <cellStyle name="Normal" xfId="0" builtinId="0"/>
  </cellStyles>
  <dxfs count="10">
    <dxf>
      <font>
        <b/>
        <i val="0"/>
        <color theme="1"/>
      </font>
    </dxf>
    <dxf>
      <font>
        <color rgb="FF9C0006"/>
      </font>
      <fill>
        <patternFill>
          <bgColor rgb="FFFFC7CE"/>
        </patternFill>
      </fill>
    </dxf>
    <dxf>
      <font>
        <color rgb="FF9C0006"/>
      </font>
      <fill>
        <patternFill>
          <bgColor rgb="FFFFC7CE"/>
        </patternFill>
      </fill>
    </dxf>
    <dxf>
      <font>
        <color theme="1"/>
      </font>
    </dxf>
    <dxf>
      <font>
        <color theme="1"/>
      </font>
    </dxf>
    <dxf>
      <font>
        <b/>
        <i val="0"/>
        <color rgb="FFFF0000"/>
      </font>
    </dxf>
    <dxf>
      <font>
        <b/>
        <i val="0"/>
        <color rgb="FFFF0000"/>
      </font>
    </dxf>
    <dxf>
      <font>
        <b/>
        <i val="0"/>
        <color rgb="FFFF0000"/>
      </font>
    </dxf>
    <dxf>
      <font>
        <b/>
        <i val="0"/>
        <color rgb="FFFF0000"/>
      </font>
    </dxf>
    <dxf>
      <font>
        <b/>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law.cornell.edu/cfr/text/20/678.420" TargetMode="External"/><Relationship Id="rId1" Type="http://schemas.openxmlformats.org/officeDocument/2006/relationships/hyperlink" Target="https://www.law.cornell.edu/cfr/text/34/part-463/subpart-J"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5A94C-C401-4335-852D-D0AC4F3852B5}">
  <dimension ref="A1:A36"/>
  <sheetViews>
    <sheetView showGridLines="0" zoomScaleNormal="100" workbookViewId="0"/>
  </sheetViews>
  <sheetFormatPr defaultColWidth="9.140625" defaultRowHeight="14.25" x14ac:dyDescent="0.2"/>
  <cols>
    <col min="1" max="1" width="247.85546875" style="66" customWidth="1"/>
    <col min="2" max="16384" width="9.140625" style="1"/>
  </cols>
  <sheetData>
    <row r="1" spans="1:1" ht="15" x14ac:dyDescent="0.25">
      <c r="A1" s="67" t="s">
        <v>56</v>
      </c>
    </row>
    <row r="2" spans="1:1" x14ac:dyDescent="0.2">
      <c r="A2" s="68" t="s">
        <v>45</v>
      </c>
    </row>
    <row r="3" spans="1:1" ht="15" x14ac:dyDescent="0.25">
      <c r="A3" s="67" t="s">
        <v>46</v>
      </c>
    </row>
    <row r="4" spans="1:1" ht="15" x14ac:dyDescent="0.25">
      <c r="A4" s="67" t="s">
        <v>47</v>
      </c>
    </row>
    <row r="5" spans="1:1" ht="15" x14ac:dyDescent="0.25">
      <c r="A5" s="67" t="s">
        <v>48</v>
      </c>
    </row>
    <row r="6" spans="1:1" ht="15" x14ac:dyDescent="0.25">
      <c r="A6" s="67" t="s">
        <v>49</v>
      </c>
    </row>
    <row r="7" spans="1:1" x14ac:dyDescent="0.2">
      <c r="A7" s="70" t="s">
        <v>60</v>
      </c>
    </row>
    <row r="8" spans="1:1" x14ac:dyDescent="0.2">
      <c r="A8" s="95" t="s">
        <v>119</v>
      </c>
    </row>
    <row r="9" spans="1:1" x14ac:dyDescent="0.2">
      <c r="A9" s="95"/>
    </row>
    <row r="11" spans="1:1" ht="15" x14ac:dyDescent="0.25">
      <c r="A11" s="67" t="s">
        <v>93</v>
      </c>
    </row>
    <row r="12" spans="1:1" ht="15" x14ac:dyDescent="0.25">
      <c r="A12" s="66" t="s">
        <v>83</v>
      </c>
    </row>
    <row r="13" spans="1:1" ht="15" x14ac:dyDescent="0.25">
      <c r="A13" s="66" t="s">
        <v>84</v>
      </c>
    </row>
    <row r="14" spans="1:1" ht="15" x14ac:dyDescent="0.25">
      <c r="A14" s="66" t="s">
        <v>85</v>
      </c>
    </row>
    <row r="15" spans="1:1" ht="15" x14ac:dyDescent="0.25">
      <c r="A15" s="66" t="s">
        <v>86</v>
      </c>
    </row>
    <row r="16" spans="1:1" ht="29.25" x14ac:dyDescent="0.2">
      <c r="A16" s="66" t="s">
        <v>87</v>
      </c>
    </row>
    <row r="17" spans="1:1" x14ac:dyDescent="0.2">
      <c r="A17" s="95" t="s">
        <v>116</v>
      </c>
    </row>
    <row r="18" spans="1:1" x14ac:dyDescent="0.2">
      <c r="A18" s="95"/>
    </row>
    <row r="20" spans="1:1" ht="15" x14ac:dyDescent="0.25">
      <c r="A20" s="69" t="s">
        <v>57</v>
      </c>
    </row>
    <row r="21" spans="1:1" x14ac:dyDescent="0.2">
      <c r="A21" s="66" t="s">
        <v>90</v>
      </c>
    </row>
    <row r="22" spans="1:1" x14ac:dyDescent="0.2">
      <c r="A22" s="95" t="s">
        <v>117</v>
      </c>
    </row>
    <row r="23" spans="1:1" x14ac:dyDescent="0.2">
      <c r="A23" s="95"/>
    </row>
    <row r="25" spans="1:1" ht="15" x14ac:dyDescent="0.25">
      <c r="A25" s="69" t="s">
        <v>58</v>
      </c>
    </row>
    <row r="26" spans="1:1" x14ac:dyDescent="0.2">
      <c r="A26" s="70" t="s">
        <v>59</v>
      </c>
    </row>
    <row r="27" spans="1:1" x14ac:dyDescent="0.2">
      <c r="A27" s="131" t="s">
        <v>126</v>
      </c>
    </row>
    <row r="28" spans="1:1" x14ac:dyDescent="0.2">
      <c r="A28" s="95"/>
    </row>
    <row r="29" spans="1:1" x14ac:dyDescent="0.2">
      <c r="A29" s="95"/>
    </row>
    <row r="30" spans="1:1" ht="15" x14ac:dyDescent="0.25">
      <c r="A30" s="69" t="s">
        <v>78</v>
      </c>
    </row>
    <row r="31" spans="1:1" x14ac:dyDescent="0.2">
      <c r="A31" s="66" t="s">
        <v>79</v>
      </c>
    </row>
    <row r="32" spans="1:1" x14ac:dyDescent="0.2">
      <c r="A32" s="66" t="s">
        <v>80</v>
      </c>
    </row>
    <row r="33" spans="1:1" x14ac:dyDescent="0.2">
      <c r="A33" s="66" t="s">
        <v>81</v>
      </c>
    </row>
    <row r="34" spans="1:1" x14ac:dyDescent="0.2">
      <c r="A34" s="66" t="s">
        <v>82</v>
      </c>
    </row>
    <row r="35" spans="1:1" x14ac:dyDescent="0.2">
      <c r="A35" s="71" t="s">
        <v>88</v>
      </c>
    </row>
    <row r="36" spans="1:1" x14ac:dyDescent="0.2">
      <c r="A36" s="95" t="s">
        <v>118</v>
      </c>
    </row>
  </sheetData>
  <sheetProtection algorithmName="SHA-512" hashValue="p65Bu+WnJvcjvrlNTmf+VdBh5Bkc6KuK+c0dPno0/rQ9jnlVZCbqlav8Sm5ke7tnRuLJ4BroKJek6lrVLTSWgQ==" saltValue="8NfYbAbVkFK/7y5O1ouHog==" spinCount="100000" sheet="1" objects="1" scenarios="1"/>
  <hyperlinks>
    <hyperlink ref="A26" r:id="rId1" xr:uid="{98486995-E630-49FE-B0D7-7141D372574A}"/>
    <hyperlink ref="A7" r:id="rId2" xr:uid="{8DF42ACC-2A3F-4823-AF90-7564C769CBDE}"/>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5211F-4269-4D64-AECE-B7EB3D3CDF44}">
  <dimension ref="A1:H62"/>
  <sheetViews>
    <sheetView showGridLines="0" tabSelected="1" zoomScaleNormal="100" workbookViewId="0">
      <selection activeCell="A2" sqref="A2:B2"/>
    </sheetView>
  </sheetViews>
  <sheetFormatPr defaultColWidth="9.28515625" defaultRowHeight="14.25" x14ac:dyDescent="0.2"/>
  <cols>
    <col min="1" max="1" width="56.85546875" style="1" customWidth="1"/>
    <col min="2" max="5" width="18.85546875" style="5" customWidth="1"/>
    <col min="6" max="6" width="17.42578125" style="1" bestFit="1" customWidth="1"/>
    <col min="7" max="7" width="49.7109375" style="1" bestFit="1" customWidth="1"/>
    <col min="8" max="16384" width="9.28515625" style="1"/>
  </cols>
  <sheetData>
    <row r="1" spans="1:8" ht="18" customHeight="1" x14ac:dyDescent="0.25">
      <c r="A1" s="143" t="s">
        <v>107</v>
      </c>
      <c r="B1" s="143"/>
      <c r="C1" s="143"/>
      <c r="D1" s="143"/>
      <c r="E1" s="143"/>
      <c r="F1" s="144"/>
      <c r="G1" s="139" t="s">
        <v>127</v>
      </c>
      <c r="H1" s="80"/>
    </row>
    <row r="2" spans="1:8" ht="14.25" customHeight="1" x14ac:dyDescent="0.25">
      <c r="A2" s="145"/>
      <c r="B2" s="146"/>
      <c r="C2" s="111" t="str">
        <f>IF(ISBLANK(A2), "← Please enter program name.","")</f>
        <v>← Please enter program name.</v>
      </c>
      <c r="F2" s="73"/>
      <c r="G2" s="139"/>
      <c r="H2" s="80"/>
    </row>
    <row r="3" spans="1:8" s="85" customFormat="1" ht="15" customHeight="1" x14ac:dyDescent="0.2">
      <c r="A3" s="115"/>
      <c r="B3" s="116"/>
      <c r="C3" s="98"/>
      <c r="D3" s="47"/>
      <c r="E3" s="47"/>
      <c r="F3" s="84"/>
      <c r="G3" s="140"/>
      <c r="H3" s="99"/>
    </row>
    <row r="4" spans="1:8" ht="15" x14ac:dyDescent="0.25">
      <c r="A4" s="142" t="s">
        <v>38</v>
      </c>
      <c r="B4" s="142"/>
      <c r="C4" s="7" t="s">
        <v>44</v>
      </c>
      <c r="F4" s="74"/>
      <c r="G4" s="74"/>
      <c r="H4" s="80"/>
    </row>
    <row r="5" spans="1:8" ht="15" x14ac:dyDescent="0.25">
      <c r="A5" s="8" t="s">
        <v>12</v>
      </c>
      <c r="B5" s="34"/>
      <c r="C5" s="93" t="str">
        <f>IF(B5=SUM(B19,B29,B37),"Great! Sum of federal expenditures equals allocation.","Please check. Federal expenditures should equal allocation.")</f>
        <v>Great! Sum of federal expenditures equals allocation.</v>
      </c>
      <c r="D5" s="56"/>
      <c r="F5" s="74"/>
      <c r="G5" s="74"/>
      <c r="H5" s="80"/>
    </row>
    <row r="6" spans="1:8" x14ac:dyDescent="0.2">
      <c r="A6" s="8" t="s">
        <v>13</v>
      </c>
      <c r="B6" s="34"/>
      <c r="C6" s="94" t="str">
        <f>IF(B6=SUM(C19,C29,C37), "Great! Sum of state expenditures equals allocation.","Please check. State expenditures should equal allocation.")</f>
        <v>Great! Sum of state expenditures equals allocation.</v>
      </c>
      <c r="F6" s="74"/>
      <c r="G6" s="74"/>
      <c r="H6" s="80"/>
    </row>
    <row r="7" spans="1:8" ht="15" x14ac:dyDescent="0.25">
      <c r="A7" s="8" t="s">
        <v>14</v>
      </c>
      <c r="B7" s="34"/>
      <c r="C7" s="26" t="e">
        <f>B7/B5</f>
        <v>#DIV/0!</v>
      </c>
      <c r="D7" s="94" t="e">
        <f>IF(C7&gt;=50%, "Great! Local Match funds are at least 50% of federal funds.","Please check. Local Match funds must be at least 50% of federal funds.")</f>
        <v>#DIV/0!</v>
      </c>
      <c r="F7" s="74"/>
      <c r="G7" s="74"/>
      <c r="H7" s="80"/>
    </row>
    <row r="8" spans="1:8" x14ac:dyDescent="0.2">
      <c r="A8" s="8" t="s">
        <v>10</v>
      </c>
      <c r="B8" s="34"/>
      <c r="C8" s="94" t="str">
        <f>IF(B8=E37,"Great! Sum of PD expenditures equals allocation.","Please check. PD expenditures should equal allocation.")</f>
        <v>Great! Sum of PD expenditures equals allocation.</v>
      </c>
      <c r="F8" s="74"/>
      <c r="G8" s="74"/>
      <c r="H8" s="80"/>
    </row>
    <row r="9" spans="1:8" x14ac:dyDescent="0.2">
      <c r="A9" s="8" t="s">
        <v>11</v>
      </c>
      <c r="B9" s="34"/>
      <c r="C9" s="94" t="str">
        <f>IF(B9=B49,"Great! Sum of IELCE expenditures equals allocation.","Please check. IELCE expenditures should equal allocation.")</f>
        <v>Great! Sum of IELCE expenditures equals allocation.</v>
      </c>
      <c r="F9" s="74"/>
      <c r="G9" s="74"/>
      <c r="H9" s="80"/>
    </row>
    <row r="10" spans="1:8" x14ac:dyDescent="0.2">
      <c r="F10" s="74"/>
      <c r="G10" s="74"/>
      <c r="H10" s="80"/>
    </row>
    <row r="11" spans="1:8" x14ac:dyDescent="0.2">
      <c r="F11" s="74"/>
      <c r="G11" s="74"/>
      <c r="H11" s="80"/>
    </row>
    <row r="12" spans="1:8" s="6" customFormat="1" ht="17.25" x14ac:dyDescent="0.25">
      <c r="A12" s="57" t="s">
        <v>54</v>
      </c>
      <c r="B12" s="10" t="s">
        <v>15</v>
      </c>
      <c r="C12" s="11" t="s">
        <v>16</v>
      </c>
      <c r="D12" s="12" t="s">
        <v>17</v>
      </c>
      <c r="E12" s="13" t="s">
        <v>18</v>
      </c>
      <c r="F12" s="75"/>
      <c r="G12" s="75"/>
      <c r="H12" s="81"/>
    </row>
    <row r="13" spans="1:8" x14ac:dyDescent="0.2">
      <c r="A13" s="4" t="s">
        <v>0</v>
      </c>
      <c r="B13" s="35"/>
      <c r="C13" s="36"/>
      <c r="D13" s="37"/>
      <c r="E13" s="14">
        <f>SUM(B13:D13)</f>
        <v>0</v>
      </c>
      <c r="F13" s="74"/>
      <c r="G13" s="74"/>
      <c r="H13" s="80"/>
    </row>
    <row r="14" spans="1:8" x14ac:dyDescent="0.2">
      <c r="A14" s="4" t="s">
        <v>19</v>
      </c>
      <c r="B14" s="35"/>
      <c r="C14" s="36"/>
      <c r="D14" s="37"/>
      <c r="E14" s="14">
        <f t="shared" ref="E14:E18" si="0">SUM(B14:D14)</f>
        <v>0</v>
      </c>
      <c r="F14" s="74"/>
      <c r="G14" s="74"/>
      <c r="H14" s="80"/>
    </row>
    <row r="15" spans="1:8" x14ac:dyDescent="0.2">
      <c r="A15" s="4" t="s">
        <v>1</v>
      </c>
      <c r="B15" s="35"/>
      <c r="C15" s="36"/>
      <c r="D15" s="37"/>
      <c r="E15" s="14">
        <f t="shared" si="0"/>
        <v>0</v>
      </c>
      <c r="F15" s="74"/>
      <c r="G15" s="90"/>
      <c r="H15" s="74"/>
    </row>
    <row r="16" spans="1:8" x14ac:dyDescent="0.2">
      <c r="A16" s="4" t="s">
        <v>20</v>
      </c>
      <c r="B16" s="35"/>
      <c r="C16" s="36"/>
      <c r="D16" s="37"/>
      <c r="E16" s="14">
        <f t="shared" si="0"/>
        <v>0</v>
      </c>
      <c r="F16" s="74"/>
      <c r="G16" s="91"/>
      <c r="H16" s="74"/>
    </row>
    <row r="17" spans="1:8" ht="15" x14ac:dyDescent="0.25">
      <c r="A17" s="4" t="s">
        <v>21</v>
      </c>
      <c r="B17" s="35"/>
      <c r="C17" s="36"/>
      <c r="D17" s="37"/>
      <c r="E17" s="14">
        <f t="shared" si="0"/>
        <v>0</v>
      </c>
      <c r="F17" s="113" t="str">
        <f>IF(E17&gt;0,"Remember to submit a Capital Outlay Inventory form to KBOR.","")</f>
        <v/>
      </c>
      <c r="G17" s="92"/>
      <c r="H17" s="74"/>
    </row>
    <row r="18" spans="1:8" ht="20.25" customHeight="1" x14ac:dyDescent="0.2">
      <c r="A18" s="134" t="s">
        <v>121</v>
      </c>
      <c r="B18" s="35"/>
      <c r="C18" s="36"/>
      <c r="D18" s="37"/>
      <c r="E18" s="14">
        <f t="shared" si="0"/>
        <v>0</v>
      </c>
      <c r="F18" s="74"/>
      <c r="G18" s="30"/>
      <c r="H18" s="74"/>
    </row>
    <row r="19" spans="1:8" s="6" customFormat="1" ht="15" x14ac:dyDescent="0.25">
      <c r="A19" s="15" t="s">
        <v>22</v>
      </c>
      <c r="B19" s="16">
        <f>SUM(B13:B18)</f>
        <v>0</v>
      </c>
      <c r="C19" s="16">
        <f>SUM(C13:C18)</f>
        <v>0</v>
      </c>
      <c r="D19" s="16">
        <f>SUM(D13:D18)</f>
        <v>0</v>
      </c>
      <c r="E19" s="14">
        <f>SUM(B19:D19)</f>
        <v>0</v>
      </c>
      <c r="F19" s="75"/>
      <c r="G19" s="31"/>
      <c r="H19" s="75"/>
    </row>
    <row r="20" spans="1:8" s="6" customFormat="1" ht="15" x14ac:dyDescent="0.25">
      <c r="A20" s="15" t="s">
        <v>24</v>
      </c>
      <c r="B20" s="18" t="e">
        <f>B19/$B$5</f>
        <v>#DIV/0!</v>
      </c>
      <c r="C20" s="18" t="e">
        <f>C19/$B$6</f>
        <v>#DIV/0!</v>
      </c>
      <c r="D20" s="18" t="e">
        <f>D19/$B$7</f>
        <v>#DIV/0!</v>
      </c>
      <c r="E20" s="17"/>
      <c r="F20" s="75"/>
      <c r="G20" s="31"/>
      <c r="H20" s="75"/>
    </row>
    <row r="21" spans="1:8" s="83" customFormat="1" ht="15" x14ac:dyDescent="0.25">
      <c r="A21" s="82"/>
      <c r="B21" s="97" t="e">
        <f>IF(B20&gt;5%, "Ensure the program has an approved waiver to spend more than 5% of federal funds for Administration.","")</f>
        <v>#DIV/0!</v>
      </c>
      <c r="C21" s="96"/>
      <c r="D21" s="96"/>
      <c r="E21" s="48"/>
      <c r="F21" s="89"/>
      <c r="G21" s="92"/>
      <c r="H21" s="89"/>
    </row>
    <row r="22" spans="1:8" x14ac:dyDescent="0.2">
      <c r="F22" s="74"/>
      <c r="G22" s="90"/>
      <c r="H22" s="74"/>
    </row>
    <row r="23" spans="1:8" s="6" customFormat="1" ht="15" x14ac:dyDescent="0.25">
      <c r="A23" s="9" t="s">
        <v>4</v>
      </c>
      <c r="B23" s="10" t="s">
        <v>15</v>
      </c>
      <c r="C23" s="11" t="s">
        <v>16</v>
      </c>
      <c r="D23" s="12" t="s">
        <v>17</v>
      </c>
      <c r="E23" s="13" t="s">
        <v>18</v>
      </c>
      <c r="F23" s="75"/>
      <c r="G23" s="92"/>
      <c r="H23" s="75"/>
    </row>
    <row r="24" spans="1:8" x14ac:dyDescent="0.2">
      <c r="A24" s="4" t="s">
        <v>5</v>
      </c>
      <c r="B24" s="35"/>
      <c r="C24" s="36"/>
      <c r="D24" s="37"/>
      <c r="E24" s="14">
        <f>SUM(B24:D24)</f>
        <v>0</v>
      </c>
      <c r="F24" s="74"/>
      <c r="G24" s="91"/>
      <c r="H24" s="74"/>
    </row>
    <row r="25" spans="1:8" ht="15" x14ac:dyDescent="0.25">
      <c r="A25" s="4" t="s">
        <v>6</v>
      </c>
      <c r="B25" s="35"/>
      <c r="C25" s="36"/>
      <c r="D25" s="37"/>
      <c r="E25" s="14">
        <f t="shared" ref="E25:E28" si="1">SUM(B25:D25)</f>
        <v>0</v>
      </c>
      <c r="F25" s="74"/>
      <c r="G25" s="92"/>
      <c r="H25" s="74"/>
    </row>
    <row r="26" spans="1:8" ht="15" x14ac:dyDescent="0.25">
      <c r="A26" s="4" t="s">
        <v>7</v>
      </c>
      <c r="B26" s="35"/>
      <c r="C26" s="36"/>
      <c r="D26" s="37"/>
      <c r="E26" s="14">
        <f t="shared" si="1"/>
        <v>0</v>
      </c>
      <c r="F26" s="74"/>
      <c r="G26" s="117"/>
      <c r="H26" s="74"/>
    </row>
    <row r="27" spans="1:8" ht="15" x14ac:dyDescent="0.25">
      <c r="A27" s="4" t="s">
        <v>23</v>
      </c>
      <c r="B27" s="35"/>
      <c r="C27" s="36"/>
      <c r="D27" s="37"/>
      <c r="E27" s="14">
        <f t="shared" si="1"/>
        <v>0</v>
      </c>
      <c r="F27" s="113" t="str">
        <f>IF(E27&gt;0,"Remember to submit a Capital Outlay Inventory form to KBOR.","")</f>
        <v/>
      </c>
      <c r="G27" s="117"/>
      <c r="H27" s="74"/>
    </row>
    <row r="28" spans="1:8" ht="20.25" customHeight="1" x14ac:dyDescent="0.25">
      <c r="A28" s="134" t="s">
        <v>122</v>
      </c>
      <c r="B28" s="35"/>
      <c r="C28" s="36"/>
      <c r="D28" s="37"/>
      <c r="E28" s="14">
        <f t="shared" si="1"/>
        <v>0</v>
      </c>
      <c r="F28" s="74"/>
      <c r="G28" s="117"/>
      <c r="H28" s="74"/>
    </row>
    <row r="29" spans="1:8" s="6" customFormat="1" ht="15" x14ac:dyDescent="0.25">
      <c r="A29" s="15" t="s">
        <v>22</v>
      </c>
      <c r="B29" s="16">
        <f>SUM(B24:B28)</f>
        <v>0</v>
      </c>
      <c r="C29" s="16">
        <f>SUM(C24:C28)</f>
        <v>0</v>
      </c>
      <c r="D29" s="16">
        <f>SUM(D24:D28)</f>
        <v>0</v>
      </c>
      <c r="E29" s="14">
        <f>SUM(B29:D29)</f>
        <v>0</v>
      </c>
      <c r="F29" s="75"/>
      <c r="G29" s="92"/>
      <c r="H29" s="75"/>
    </row>
    <row r="30" spans="1:8" s="6" customFormat="1" ht="15" x14ac:dyDescent="0.25">
      <c r="A30" s="15" t="s">
        <v>24</v>
      </c>
      <c r="B30" s="18" t="e">
        <f>B29/$B$5</f>
        <v>#DIV/0!</v>
      </c>
      <c r="C30" s="18" t="e">
        <f>C29/$B$6</f>
        <v>#DIV/0!</v>
      </c>
      <c r="D30" s="18" t="e">
        <f>D29/$B$7</f>
        <v>#DIV/0!</v>
      </c>
      <c r="E30" s="17"/>
      <c r="F30" s="75"/>
      <c r="G30" s="75"/>
      <c r="H30" s="81"/>
    </row>
    <row r="31" spans="1:8" s="83" customFormat="1" ht="15" x14ac:dyDescent="0.25">
      <c r="A31" s="82"/>
      <c r="B31" s="96"/>
      <c r="C31" s="96"/>
      <c r="D31" s="96"/>
      <c r="E31" s="48"/>
      <c r="F31" s="89"/>
      <c r="G31" s="89"/>
      <c r="H31" s="100"/>
    </row>
    <row r="32" spans="1:8" x14ac:dyDescent="0.2">
      <c r="B32" s="147" t="s">
        <v>109</v>
      </c>
      <c r="C32" s="147"/>
      <c r="D32" s="147"/>
      <c r="E32" s="102" t="s">
        <v>110</v>
      </c>
      <c r="F32" s="74"/>
      <c r="G32" s="74"/>
      <c r="H32" s="80"/>
    </row>
    <row r="33" spans="1:8" ht="15" x14ac:dyDescent="0.25">
      <c r="A33" s="9" t="s">
        <v>30</v>
      </c>
      <c r="B33" s="10" t="s">
        <v>15</v>
      </c>
      <c r="C33" s="11" t="s">
        <v>16</v>
      </c>
      <c r="D33" s="12" t="s">
        <v>17</v>
      </c>
      <c r="E33" s="19" t="s">
        <v>32</v>
      </c>
      <c r="F33" s="76" t="s">
        <v>18</v>
      </c>
      <c r="G33" s="74"/>
      <c r="H33" s="80"/>
    </row>
    <row r="34" spans="1:8" x14ac:dyDescent="0.2">
      <c r="A34" s="4" t="s">
        <v>2</v>
      </c>
      <c r="B34" s="35"/>
      <c r="C34" s="36"/>
      <c r="D34" s="37"/>
      <c r="E34" s="38"/>
      <c r="F34" s="77">
        <f>SUM(B34:E34)</f>
        <v>0</v>
      </c>
      <c r="G34" s="74"/>
      <c r="H34" s="80"/>
    </row>
    <row r="35" spans="1:8" x14ac:dyDescent="0.2">
      <c r="A35" s="4" t="s">
        <v>8</v>
      </c>
      <c r="B35" s="35"/>
      <c r="C35" s="36"/>
      <c r="D35" s="37"/>
      <c r="E35" s="38"/>
      <c r="F35" s="77">
        <f>SUM(B35:E35)</f>
        <v>0</v>
      </c>
      <c r="G35" s="74"/>
      <c r="H35" s="80"/>
    </row>
    <row r="36" spans="1:8" ht="20.25" customHeight="1" x14ac:dyDescent="0.2">
      <c r="A36" s="134" t="s">
        <v>123</v>
      </c>
      <c r="B36" s="35"/>
      <c r="C36" s="36"/>
      <c r="D36" s="37"/>
      <c r="E36" s="38"/>
      <c r="F36" s="77">
        <f>SUM(B36:E36)</f>
        <v>0</v>
      </c>
      <c r="G36" s="74"/>
      <c r="H36" s="80"/>
    </row>
    <row r="37" spans="1:8" s="6" customFormat="1" ht="15" x14ac:dyDescent="0.25">
      <c r="A37" s="15" t="s">
        <v>33</v>
      </c>
      <c r="B37" s="16">
        <f>SUM(B34:B36)</f>
        <v>0</v>
      </c>
      <c r="C37" s="16">
        <f t="shared" ref="C37:E37" si="2">SUM(C34:C36)</f>
        <v>0</v>
      </c>
      <c r="D37" s="16">
        <f t="shared" si="2"/>
        <v>0</v>
      </c>
      <c r="E37" s="16">
        <f t="shared" si="2"/>
        <v>0</v>
      </c>
      <c r="F37" s="77">
        <f>SUM(B37:E37)</f>
        <v>0</v>
      </c>
      <c r="G37" s="75"/>
      <c r="H37" s="81"/>
    </row>
    <row r="38" spans="1:8" s="6" customFormat="1" ht="15" x14ac:dyDescent="0.25">
      <c r="A38" s="15" t="s">
        <v>24</v>
      </c>
      <c r="B38" s="18" t="e">
        <f>B37/$B$5</f>
        <v>#DIV/0!</v>
      </c>
      <c r="C38" s="18" t="e">
        <f>C37/$B$6</f>
        <v>#DIV/0!</v>
      </c>
      <c r="D38" s="18" t="e">
        <f>D37/$B$7</f>
        <v>#DIV/0!</v>
      </c>
      <c r="E38" s="18" t="e">
        <f>E37/$B$8</f>
        <v>#DIV/0!</v>
      </c>
      <c r="F38" s="78"/>
      <c r="G38" s="75"/>
      <c r="H38" s="81"/>
    </row>
    <row r="39" spans="1:8" x14ac:dyDescent="0.2">
      <c r="F39" s="74"/>
      <c r="G39" s="74"/>
      <c r="H39" s="80"/>
    </row>
    <row r="40" spans="1:8" s="6" customFormat="1" ht="15" x14ac:dyDescent="0.25">
      <c r="A40" s="3" t="s">
        <v>91</v>
      </c>
      <c r="B40" s="16">
        <f>SUM(B19,B29,B37)</f>
        <v>0</v>
      </c>
      <c r="C40" s="16">
        <f>SUM(C19,C29,C37)</f>
        <v>0</v>
      </c>
      <c r="D40" s="16">
        <f>SUM(D19,D29,D37)</f>
        <v>0</v>
      </c>
      <c r="E40" s="7"/>
      <c r="F40" s="75"/>
      <c r="G40" s="75"/>
      <c r="H40" s="81"/>
    </row>
    <row r="41" spans="1:8" s="83" customFormat="1" ht="15" x14ac:dyDescent="0.25">
      <c r="A41" s="89"/>
      <c r="B41" s="50"/>
      <c r="C41" s="50"/>
      <c r="D41" s="50"/>
      <c r="E41" s="101"/>
      <c r="F41" s="89"/>
      <c r="G41" s="89"/>
      <c r="H41" s="100"/>
    </row>
    <row r="42" spans="1:8" x14ac:dyDescent="0.2">
      <c r="F42" s="74"/>
      <c r="G42" s="74"/>
      <c r="H42" s="80"/>
    </row>
    <row r="43" spans="1:8" s="6" customFormat="1" ht="15" x14ac:dyDescent="0.25">
      <c r="A43" s="9" t="s">
        <v>37</v>
      </c>
      <c r="B43" s="21" t="s">
        <v>34</v>
      </c>
      <c r="C43" s="13" t="s">
        <v>36</v>
      </c>
      <c r="D43" s="7"/>
      <c r="E43" s="7"/>
      <c r="F43" s="75"/>
      <c r="G43" s="75"/>
      <c r="H43" s="81"/>
    </row>
    <row r="44" spans="1:8" x14ac:dyDescent="0.2">
      <c r="A44" s="4" t="s">
        <v>5</v>
      </c>
      <c r="B44" s="39"/>
      <c r="C44" s="22" t="e">
        <f>B44/$B$9</f>
        <v>#DIV/0!</v>
      </c>
      <c r="F44" s="74"/>
      <c r="G44" s="74"/>
      <c r="H44" s="80"/>
    </row>
    <row r="45" spans="1:8" x14ac:dyDescent="0.2">
      <c r="A45" s="4" t="s">
        <v>6</v>
      </c>
      <c r="B45" s="39"/>
      <c r="C45" s="22" t="e">
        <f t="shared" ref="C45:C48" si="3">B45/$B$9</f>
        <v>#DIV/0!</v>
      </c>
      <c r="F45" s="74"/>
      <c r="G45" s="74"/>
      <c r="H45" s="80"/>
    </row>
    <row r="46" spans="1:8" x14ac:dyDescent="0.2">
      <c r="A46" s="4" t="s">
        <v>7</v>
      </c>
      <c r="B46" s="39"/>
      <c r="C46" s="22" t="e">
        <f t="shared" si="3"/>
        <v>#DIV/0!</v>
      </c>
      <c r="F46" s="74"/>
      <c r="G46" s="74"/>
      <c r="H46" s="80"/>
    </row>
    <row r="47" spans="1:8" x14ac:dyDescent="0.2">
      <c r="A47" s="4" t="s">
        <v>23</v>
      </c>
      <c r="B47" s="39"/>
      <c r="C47" s="22" t="e">
        <f t="shared" si="3"/>
        <v>#DIV/0!</v>
      </c>
      <c r="D47" s="113" t="str">
        <f>IF(B47&gt;0,"Remember to submit a Capital Outlay Inventory form to KBOR.","")</f>
        <v/>
      </c>
      <c r="F47" s="74"/>
      <c r="G47" s="74"/>
      <c r="H47" s="80"/>
    </row>
    <row r="48" spans="1:8" ht="22.5" customHeight="1" x14ac:dyDescent="0.2">
      <c r="A48" s="134" t="s">
        <v>124</v>
      </c>
      <c r="B48" s="39"/>
      <c r="C48" s="22" t="e">
        <f t="shared" si="3"/>
        <v>#DIV/0!</v>
      </c>
      <c r="F48" s="74"/>
      <c r="G48" s="74"/>
      <c r="H48" s="80"/>
    </row>
    <row r="49" spans="1:8" s="6" customFormat="1" ht="15" x14ac:dyDescent="0.25">
      <c r="A49" s="15" t="s">
        <v>35</v>
      </c>
      <c r="B49" s="16">
        <f>SUM(B44:B48)</f>
        <v>0</v>
      </c>
      <c r="C49" s="22" t="e">
        <f>SUM(C44:C48)</f>
        <v>#DIV/0!</v>
      </c>
      <c r="D49" s="7"/>
      <c r="E49" s="7"/>
      <c r="F49" s="75"/>
      <c r="G49" s="75"/>
      <c r="H49" s="81"/>
    </row>
    <row r="50" spans="1:8" x14ac:dyDescent="0.2">
      <c r="F50" s="74"/>
      <c r="G50" s="74"/>
      <c r="H50" s="80"/>
    </row>
    <row r="51" spans="1:8" x14ac:dyDescent="0.2">
      <c r="F51" s="74"/>
      <c r="G51" s="74"/>
      <c r="H51" s="80"/>
    </row>
    <row r="52" spans="1:8" x14ac:dyDescent="0.2">
      <c r="A52" s="141" t="s">
        <v>111</v>
      </c>
      <c r="B52" s="141"/>
      <c r="F52" s="74"/>
      <c r="G52" s="74"/>
      <c r="H52" s="80"/>
    </row>
    <row r="53" spans="1:8" ht="15" x14ac:dyDescent="0.25">
      <c r="A53" s="2" t="s">
        <v>39</v>
      </c>
      <c r="B53" s="2" t="s">
        <v>40</v>
      </c>
      <c r="F53" s="74"/>
      <c r="G53" s="74"/>
      <c r="H53" s="80"/>
    </row>
    <row r="54" spans="1:8" x14ac:dyDescent="0.2">
      <c r="A54" s="40"/>
      <c r="B54" s="185"/>
      <c r="F54" s="74"/>
      <c r="G54" s="74"/>
      <c r="H54" s="80"/>
    </row>
    <row r="55" spans="1:8" ht="15" x14ac:dyDescent="0.25">
      <c r="A55" s="2" t="s">
        <v>41</v>
      </c>
      <c r="B55" s="2" t="s">
        <v>40</v>
      </c>
      <c r="F55" s="74"/>
      <c r="G55" s="74"/>
      <c r="H55" s="80"/>
    </row>
    <row r="56" spans="1:8" x14ac:dyDescent="0.2">
      <c r="A56" s="40"/>
      <c r="B56" s="185"/>
      <c r="F56" s="74"/>
      <c r="G56" s="74"/>
      <c r="H56" s="80"/>
    </row>
    <row r="57" spans="1:8" ht="15" x14ac:dyDescent="0.25">
      <c r="A57" s="2" t="s">
        <v>42</v>
      </c>
      <c r="B57" s="25"/>
      <c r="F57" s="74"/>
      <c r="G57" s="74"/>
      <c r="H57" s="80"/>
    </row>
    <row r="58" spans="1:8" x14ac:dyDescent="0.2">
      <c r="A58" s="40"/>
      <c r="B58" s="25"/>
      <c r="F58" s="74"/>
      <c r="G58" s="74"/>
      <c r="H58" s="80"/>
    </row>
    <row r="59" spans="1:8" x14ac:dyDescent="0.2">
      <c r="A59" s="5"/>
      <c r="F59" s="74"/>
      <c r="G59" s="74"/>
      <c r="H59" s="80"/>
    </row>
    <row r="60" spans="1:8" x14ac:dyDescent="0.2">
      <c r="A60" s="5"/>
      <c r="F60" s="74"/>
      <c r="G60" s="74"/>
      <c r="H60" s="80"/>
    </row>
    <row r="61" spans="1:8" ht="15" x14ac:dyDescent="0.25">
      <c r="A61" s="2" t="s">
        <v>43</v>
      </c>
      <c r="B61" s="2" t="s">
        <v>40</v>
      </c>
      <c r="F61" s="74"/>
      <c r="G61" s="74"/>
      <c r="H61" s="80"/>
    </row>
    <row r="62" spans="1:8" x14ac:dyDescent="0.2">
      <c r="A62" s="23"/>
      <c r="B62" s="24"/>
      <c r="C62" s="32"/>
      <c r="D62" s="32"/>
      <c r="E62" s="32"/>
      <c r="F62" s="79"/>
      <c r="G62" s="79"/>
      <c r="H62" s="80"/>
    </row>
  </sheetData>
  <sheetProtection algorithmName="SHA-512" hashValue="WMtoZD/bC4NLzm3eG3IyH6ciG9pu+vkgNDBQL+F4AF8X50O3kAeyv448nhHAnFZGGaOq2MAyh9I3453M26wOKw==" saltValue="YvwAQCdy04I/3znELOuMvw==" spinCount="100000" sheet="1" selectLockedCells="1"/>
  <mergeCells count="6">
    <mergeCell ref="G1:G3"/>
    <mergeCell ref="A52:B52"/>
    <mergeCell ref="A4:B4"/>
    <mergeCell ref="A1:F1"/>
    <mergeCell ref="A2:B2"/>
    <mergeCell ref="B32:D32"/>
  </mergeCells>
  <conditionalFormatting sqref="C5">
    <cfRule type="containsText" dxfId="9" priority="5" operator="containsText" text="Please">
      <formula>NOT(ISERROR(SEARCH("Please",C5)))</formula>
    </cfRule>
  </conditionalFormatting>
  <conditionalFormatting sqref="C6">
    <cfRule type="containsText" dxfId="8" priority="4" operator="containsText" text="Please">
      <formula>NOT(ISERROR(SEARCH("Please",C6)))</formula>
    </cfRule>
  </conditionalFormatting>
  <conditionalFormatting sqref="D7">
    <cfRule type="containsText" dxfId="7" priority="3" operator="containsText" text="Please">
      <formula>NOT(ISERROR(SEARCH("Please",D7)))</formula>
    </cfRule>
  </conditionalFormatting>
  <conditionalFormatting sqref="C8">
    <cfRule type="containsText" dxfId="6" priority="2" operator="containsText" text="Please">
      <formula>NOT(ISERROR(SEARCH("Please",C8)))</formula>
    </cfRule>
  </conditionalFormatting>
  <conditionalFormatting sqref="C9">
    <cfRule type="containsText" dxfId="5" priority="1" operator="containsText" text="Please">
      <formula>NOT(ISERROR(SEARCH("Please",C9)))</formula>
    </cfRule>
  </conditionalFormatting>
  <hyperlinks>
    <hyperlink ref="A12" location="Definitions!A1" display="100 ADMINISTRATION (max 5% of federal funds)" xr:uid="{D00C951B-8011-4090-9D6E-DE80A6E83E0B}"/>
    <hyperlink ref="A48" location="'Budget Detail'!G27" display="Other Instructional Expenses (list in Budget Detail4)" xr:uid="{7C1FC0BB-173D-4830-BE36-018937B61E94}"/>
    <hyperlink ref="A36" location="'Budget Detail'!G20" display="Other Professional Development (list in Budget Detail3)" xr:uid="{653CBD62-4998-446A-8BE2-D3D4A4C4E3F5}"/>
    <hyperlink ref="A28" location="'Budget Detail'!G15" display="Other Instructional Expenses (list in Budget Detail2)" xr:uid="{71593E12-5D3B-4FE2-80EB-061C79F83233}"/>
    <hyperlink ref="A18" location="'Budget Detail'!G8" display="Other Administrative Expenses (list in Budget Detail)" xr:uid="{C335219C-BAFE-4CEF-A42D-9CD046480FC5}"/>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AA13D-4434-4D6A-AB15-0DD25CACFE38}">
  <dimension ref="A1:J59"/>
  <sheetViews>
    <sheetView showGridLines="0" zoomScaleNormal="100" workbookViewId="0">
      <selection activeCell="A2" sqref="A2:B2"/>
    </sheetView>
  </sheetViews>
  <sheetFormatPr defaultColWidth="9.28515625" defaultRowHeight="14.25" x14ac:dyDescent="0.2"/>
  <cols>
    <col min="1" max="1" width="56.85546875" style="1" customWidth="1"/>
    <col min="2" max="9" width="18.85546875" style="5" customWidth="1"/>
    <col min="10" max="10" width="17.42578125" style="1" bestFit="1" customWidth="1"/>
    <col min="11" max="16384" width="9.28515625" style="1"/>
  </cols>
  <sheetData>
    <row r="1" spans="1:10" ht="18" x14ac:dyDescent="0.25">
      <c r="A1" s="143" t="s">
        <v>128</v>
      </c>
      <c r="B1" s="143"/>
      <c r="C1" s="143"/>
      <c r="D1" s="143"/>
      <c r="E1" s="143"/>
      <c r="F1" s="143"/>
      <c r="G1" s="143"/>
      <c r="H1" s="143"/>
      <c r="I1" s="143"/>
      <c r="J1" s="143"/>
    </row>
    <row r="2" spans="1:10" x14ac:dyDescent="0.2">
      <c r="A2" s="148">
        <f>'FY2024 Initial Budget'!A2</f>
        <v>0</v>
      </c>
      <c r="B2" s="149"/>
      <c r="C2" s="44"/>
      <c r="J2" s="29"/>
    </row>
    <row r="3" spans="1:10" ht="15" x14ac:dyDescent="0.25">
      <c r="A3" s="142" t="s">
        <v>75</v>
      </c>
      <c r="B3" s="142"/>
      <c r="C3" s="42" t="s">
        <v>73</v>
      </c>
      <c r="D3" s="42" t="s">
        <v>24</v>
      </c>
      <c r="E3" s="7"/>
      <c r="F3" s="7"/>
      <c r="J3" s="30"/>
    </row>
    <row r="4" spans="1:10" ht="15" x14ac:dyDescent="0.25">
      <c r="A4" s="8" t="s">
        <v>12</v>
      </c>
      <c r="B4" s="34">
        <f>'FY2024 Initial Budget'!B5</f>
        <v>0</v>
      </c>
      <c r="C4" s="58">
        <f>SUM(D18,D27,D34)</f>
        <v>0</v>
      </c>
      <c r="D4" s="135" t="e">
        <f>C4/B4</f>
        <v>#DIV/0!</v>
      </c>
      <c r="E4" s="150" t="s">
        <v>76</v>
      </c>
      <c r="F4" s="150"/>
      <c r="G4" s="47"/>
      <c r="H4" s="112"/>
      <c r="J4" s="30"/>
    </row>
    <row r="5" spans="1:10" ht="15" x14ac:dyDescent="0.25">
      <c r="A5" s="8" t="s">
        <v>13</v>
      </c>
      <c r="B5" s="34">
        <f>'FY2024 Initial Budget'!B6</f>
        <v>0</v>
      </c>
      <c r="C5" s="123"/>
      <c r="D5" s="123"/>
      <c r="E5" s="7"/>
      <c r="F5" s="7"/>
      <c r="G5" s="47"/>
      <c r="J5" s="30"/>
    </row>
    <row r="6" spans="1:10" ht="15" x14ac:dyDescent="0.25">
      <c r="A6" s="8" t="s">
        <v>14</v>
      </c>
      <c r="B6" s="34">
        <f>'FY2024 Initial Budget'!B7</f>
        <v>0</v>
      </c>
      <c r="C6" s="123"/>
      <c r="D6" s="123"/>
      <c r="E6" s="52"/>
      <c r="F6" s="52"/>
      <c r="G6" s="114"/>
      <c r="J6" s="30"/>
    </row>
    <row r="7" spans="1:10" ht="15" x14ac:dyDescent="0.25">
      <c r="A7" s="8" t="s">
        <v>10</v>
      </c>
      <c r="B7" s="34">
        <f>'FY2024 Initial Budget'!B8</f>
        <v>0</v>
      </c>
      <c r="C7" s="123"/>
      <c r="D7" s="123"/>
      <c r="E7" s="7"/>
      <c r="F7" s="7"/>
      <c r="G7" s="47"/>
      <c r="J7" s="30"/>
    </row>
    <row r="8" spans="1:10" ht="15" x14ac:dyDescent="0.25">
      <c r="A8" s="8" t="s">
        <v>11</v>
      </c>
      <c r="B8" s="34">
        <f>'FY2024 Initial Budget'!B9</f>
        <v>0</v>
      </c>
      <c r="C8" s="58">
        <f>SUMIF(D41:D45,"&gt;0")</f>
        <v>0</v>
      </c>
      <c r="D8" s="135" t="e">
        <f>C8/B8</f>
        <v>#DIV/0!</v>
      </c>
      <c r="E8" s="150" t="s">
        <v>76</v>
      </c>
      <c r="F8" s="150"/>
      <c r="G8" s="47"/>
      <c r="J8" s="30"/>
    </row>
    <row r="9" spans="1:10" x14ac:dyDescent="0.2">
      <c r="G9" s="47"/>
      <c r="J9" s="30"/>
    </row>
    <row r="10" spans="1:10" x14ac:dyDescent="0.2">
      <c r="J10" s="30"/>
    </row>
    <row r="11" spans="1:10" s="6" customFormat="1" ht="17.25" x14ac:dyDescent="0.25">
      <c r="A11" s="64" t="s">
        <v>54</v>
      </c>
      <c r="B11" s="10" t="s">
        <v>62</v>
      </c>
      <c r="C11" s="10" t="s">
        <v>68</v>
      </c>
      <c r="D11" s="13" t="s">
        <v>74</v>
      </c>
      <c r="E11" s="11" t="s">
        <v>63</v>
      </c>
      <c r="F11" s="11" t="s">
        <v>70</v>
      </c>
      <c r="G11" s="12" t="s">
        <v>64</v>
      </c>
      <c r="H11" s="12" t="s">
        <v>71</v>
      </c>
      <c r="I11" s="48"/>
      <c r="J11" s="31"/>
    </row>
    <row r="12" spans="1:10" x14ac:dyDescent="0.2">
      <c r="A12" s="4" t="s">
        <v>0</v>
      </c>
      <c r="B12" s="59">
        <f>'FY2024 Initial Budget'!B13</f>
        <v>0</v>
      </c>
      <c r="C12" s="35"/>
      <c r="D12" s="14" cm="1">
        <f t="array" ref="D12">_xlfn.IFS(C12&gt;0,C12-B12,ISBLANK(C12),0,C12=0,C12-B12)</f>
        <v>0</v>
      </c>
      <c r="E12" s="60">
        <f>'FY2024 Initial Budget'!C13</f>
        <v>0</v>
      </c>
      <c r="F12" s="36"/>
      <c r="G12" s="61">
        <f>'FY2024 Initial Budget'!D13</f>
        <v>0</v>
      </c>
      <c r="H12" s="37"/>
      <c r="I12" s="49"/>
      <c r="J12" s="30"/>
    </row>
    <row r="13" spans="1:10" x14ac:dyDescent="0.2">
      <c r="A13" s="4" t="s">
        <v>19</v>
      </c>
      <c r="B13" s="59">
        <f>'FY2024 Initial Budget'!B14</f>
        <v>0</v>
      </c>
      <c r="C13" s="35"/>
      <c r="D13" s="14" cm="1">
        <f t="array" ref="D13">_xlfn.IFS(C13&gt;0,C13-B13,ISBLANK(C13),0,C13=0,C13-B13)</f>
        <v>0</v>
      </c>
      <c r="E13" s="60">
        <f>'FY2024 Initial Budget'!C14</f>
        <v>0</v>
      </c>
      <c r="F13" s="36"/>
      <c r="G13" s="61">
        <f>'FY2024 Initial Budget'!D14</f>
        <v>0</v>
      </c>
      <c r="H13" s="37"/>
      <c r="I13" s="49"/>
      <c r="J13" s="30"/>
    </row>
    <row r="14" spans="1:10" x14ac:dyDescent="0.2">
      <c r="A14" s="4" t="s">
        <v>1</v>
      </c>
      <c r="B14" s="59">
        <f>'FY2024 Initial Budget'!B15</f>
        <v>0</v>
      </c>
      <c r="C14" s="35"/>
      <c r="D14" s="14" cm="1">
        <f t="array" ref="D14">_xlfn.IFS(C14&gt;0,C14-B14,ISBLANK(C14),0,C14=0,C14-B14)</f>
        <v>0</v>
      </c>
      <c r="E14" s="60">
        <f>'FY2024 Initial Budget'!C15</f>
        <v>0</v>
      </c>
      <c r="F14" s="36"/>
      <c r="G14" s="61">
        <f>'FY2024 Initial Budget'!D15</f>
        <v>0</v>
      </c>
      <c r="H14" s="37"/>
      <c r="I14" s="49"/>
      <c r="J14" s="30"/>
    </row>
    <row r="15" spans="1:10" x14ac:dyDescent="0.2">
      <c r="A15" s="4" t="s">
        <v>20</v>
      </c>
      <c r="B15" s="59">
        <f>'FY2024 Initial Budget'!B16</f>
        <v>0</v>
      </c>
      <c r="C15" s="35"/>
      <c r="D15" s="14" cm="1">
        <f t="array" ref="D15">_xlfn.IFS(C15&gt;0,C15-B15,ISBLANK(C15),0,C15=0,C15-B15)</f>
        <v>0</v>
      </c>
      <c r="E15" s="60">
        <f>'FY2024 Initial Budget'!C16</f>
        <v>0</v>
      </c>
      <c r="F15" s="36"/>
      <c r="G15" s="61">
        <f>'FY2024 Initial Budget'!D16</f>
        <v>0</v>
      </c>
      <c r="H15" s="37"/>
      <c r="I15" s="49"/>
      <c r="J15" s="30"/>
    </row>
    <row r="16" spans="1:10" x14ac:dyDescent="0.2">
      <c r="A16" s="4" t="s">
        <v>21</v>
      </c>
      <c r="B16" s="59">
        <f>'FY2024 Initial Budget'!B17</f>
        <v>0</v>
      </c>
      <c r="C16" s="35"/>
      <c r="D16" s="14" cm="1">
        <f t="array" ref="D16">_xlfn.IFS(C16&gt;0,C16-B16,ISBLANK(C16),0,C16=0,C16-B16)</f>
        <v>0</v>
      </c>
      <c r="E16" s="60">
        <f>'FY2024 Initial Budget'!C17</f>
        <v>0</v>
      </c>
      <c r="F16" s="36"/>
      <c r="G16" s="61">
        <f>'FY2024 Initial Budget'!D17</f>
        <v>0</v>
      </c>
      <c r="H16" s="37"/>
      <c r="I16" s="49"/>
      <c r="J16" s="30"/>
    </row>
    <row r="17" spans="1:10" ht="18.75" customHeight="1" x14ac:dyDescent="0.2">
      <c r="A17" s="134" t="s">
        <v>121</v>
      </c>
      <c r="B17" s="59">
        <f>'FY2024 Initial Budget'!B18</f>
        <v>0</v>
      </c>
      <c r="C17" s="35"/>
      <c r="D17" s="14" cm="1">
        <f t="array" ref="D17">_xlfn.IFS(C17&gt;0,C17-B17,ISBLANK(C17),0,C17=0,C17-B17)</f>
        <v>0</v>
      </c>
      <c r="E17" s="60">
        <f>'FY2024 Initial Budget'!C18</f>
        <v>0</v>
      </c>
      <c r="F17" s="36"/>
      <c r="G17" s="61">
        <f>'FY2024 Initial Budget'!D18</f>
        <v>0</v>
      </c>
      <c r="H17" s="37"/>
      <c r="I17" s="49"/>
      <c r="J17" s="30"/>
    </row>
    <row r="18" spans="1:10" s="6" customFormat="1" ht="15" x14ac:dyDescent="0.25">
      <c r="A18" s="15" t="s">
        <v>22</v>
      </c>
      <c r="B18" s="16">
        <f>SUM(B12:B17)</f>
        <v>0</v>
      </c>
      <c r="C18" s="16">
        <f>SUM(C12:C17)</f>
        <v>0</v>
      </c>
      <c r="D18" s="16">
        <f>SUMIF(D12:D17,"&gt;0")</f>
        <v>0</v>
      </c>
      <c r="E18" s="16">
        <f>SUM(E12:E17)</f>
        <v>0</v>
      </c>
      <c r="F18" s="16">
        <f>SUM(F12:F17)</f>
        <v>0</v>
      </c>
      <c r="G18" s="16">
        <f>SUM(G12:G17)</f>
        <v>0</v>
      </c>
      <c r="H18" s="16">
        <f t="shared" ref="H18" si="0">SUM(H12:H17)</f>
        <v>0</v>
      </c>
      <c r="I18" s="48"/>
      <c r="J18" s="31"/>
    </row>
    <row r="19" spans="1:10" s="6" customFormat="1" ht="15" x14ac:dyDescent="0.25">
      <c r="A19" s="15" t="s">
        <v>24</v>
      </c>
      <c r="B19" s="18" t="e">
        <f>B18/$B$4</f>
        <v>#DIV/0!</v>
      </c>
      <c r="C19" s="18" t="e">
        <f>C18/$B$4</f>
        <v>#DIV/0!</v>
      </c>
      <c r="D19" s="17"/>
      <c r="E19" s="18" t="e">
        <f>E18/$B$5</f>
        <v>#DIV/0!</v>
      </c>
      <c r="F19" s="18" t="e">
        <f>F18/$B$5</f>
        <v>#DIV/0!</v>
      </c>
      <c r="G19" s="18" t="e">
        <f>G18/$B$6</f>
        <v>#DIV/0!</v>
      </c>
      <c r="H19" s="18" t="e">
        <f>H18/$B$6</f>
        <v>#DIV/0!</v>
      </c>
      <c r="I19" s="48"/>
      <c r="J19" s="31"/>
    </row>
    <row r="20" spans="1:10" x14ac:dyDescent="0.2">
      <c r="I20" s="47"/>
      <c r="J20" s="30"/>
    </row>
    <row r="21" spans="1:10" s="6" customFormat="1" ht="15" x14ac:dyDescent="0.25">
      <c r="A21" s="9" t="s">
        <v>4</v>
      </c>
      <c r="B21" s="10" t="s">
        <v>62</v>
      </c>
      <c r="C21" s="10" t="s">
        <v>68</v>
      </c>
      <c r="D21" s="13" t="s">
        <v>74</v>
      </c>
      <c r="E21" s="11" t="s">
        <v>63</v>
      </c>
      <c r="F21" s="11" t="s">
        <v>70</v>
      </c>
      <c r="G21" s="12" t="s">
        <v>64</v>
      </c>
      <c r="H21" s="12" t="s">
        <v>71</v>
      </c>
      <c r="I21" s="48"/>
      <c r="J21" s="31"/>
    </row>
    <row r="22" spans="1:10" x14ac:dyDescent="0.2">
      <c r="A22" s="4" t="s">
        <v>5</v>
      </c>
      <c r="B22" s="59">
        <f>'FY2024 Initial Budget'!B24</f>
        <v>0</v>
      </c>
      <c r="C22" s="35"/>
      <c r="D22" s="14" cm="1">
        <f t="array" ref="D22">_xlfn.IFS(C22&gt;0,C22-B22,ISBLANK(C22),0,C22=0,C22-B22)</f>
        <v>0</v>
      </c>
      <c r="E22" s="60">
        <f>'FY2024 Initial Budget'!C24</f>
        <v>0</v>
      </c>
      <c r="F22" s="36"/>
      <c r="G22" s="61">
        <f>'FY2024 Initial Budget'!D24</f>
        <v>0</v>
      </c>
      <c r="H22" s="37"/>
      <c r="I22" s="49"/>
      <c r="J22" s="30"/>
    </row>
    <row r="23" spans="1:10" x14ac:dyDescent="0.2">
      <c r="A23" s="4" t="s">
        <v>6</v>
      </c>
      <c r="B23" s="59">
        <f>'FY2024 Initial Budget'!B25</f>
        <v>0</v>
      </c>
      <c r="C23" s="35"/>
      <c r="D23" s="14" cm="1">
        <f t="array" ref="D23">_xlfn.IFS(C23&gt;0,C23-B23,ISBLANK(C23),0,C23=0,C23-B23)</f>
        <v>0</v>
      </c>
      <c r="E23" s="60">
        <f>'FY2024 Initial Budget'!C25</f>
        <v>0</v>
      </c>
      <c r="F23" s="36"/>
      <c r="G23" s="61">
        <f>'FY2024 Initial Budget'!D25</f>
        <v>0</v>
      </c>
      <c r="H23" s="37"/>
      <c r="I23" s="49"/>
      <c r="J23" s="30"/>
    </row>
    <row r="24" spans="1:10" x14ac:dyDescent="0.2">
      <c r="A24" s="4" t="s">
        <v>7</v>
      </c>
      <c r="B24" s="59">
        <f>'FY2024 Initial Budget'!B26</f>
        <v>0</v>
      </c>
      <c r="C24" s="35"/>
      <c r="D24" s="14" cm="1">
        <f t="array" ref="D24">_xlfn.IFS(C24&gt;0,C24-B24,ISBLANK(C24),0,C24=0,C24-B24)</f>
        <v>0</v>
      </c>
      <c r="E24" s="60">
        <f>'FY2024 Initial Budget'!C26</f>
        <v>0</v>
      </c>
      <c r="F24" s="36"/>
      <c r="G24" s="61">
        <f>'FY2024 Initial Budget'!D26</f>
        <v>0</v>
      </c>
      <c r="H24" s="37"/>
      <c r="I24" s="49"/>
      <c r="J24" s="30"/>
    </row>
    <row r="25" spans="1:10" x14ac:dyDescent="0.2">
      <c r="A25" s="4" t="s">
        <v>23</v>
      </c>
      <c r="B25" s="59">
        <f>'FY2024 Initial Budget'!B27</f>
        <v>0</v>
      </c>
      <c r="C25" s="35"/>
      <c r="D25" s="14" cm="1">
        <f t="array" ref="D25">_xlfn.IFS(C25&gt;0,C25-B25,ISBLANK(C25),0,C25=0,C25-B25)</f>
        <v>0</v>
      </c>
      <c r="E25" s="60">
        <f>'FY2024 Initial Budget'!C27</f>
        <v>0</v>
      </c>
      <c r="F25" s="36"/>
      <c r="G25" s="61">
        <f>'FY2024 Initial Budget'!D27</f>
        <v>0</v>
      </c>
      <c r="H25" s="37"/>
      <c r="I25" s="49"/>
      <c r="J25" s="30"/>
    </row>
    <row r="26" spans="1:10" ht="20.25" customHeight="1" x14ac:dyDescent="0.2">
      <c r="A26" s="134" t="s">
        <v>122</v>
      </c>
      <c r="B26" s="59">
        <f>'FY2024 Initial Budget'!B28</f>
        <v>0</v>
      </c>
      <c r="C26" s="35"/>
      <c r="D26" s="14" cm="1">
        <f t="array" ref="D26">_xlfn.IFS(C26&gt;0,C26-B26,ISBLANK(C26),0,C26=0,C26-B26)</f>
        <v>0</v>
      </c>
      <c r="E26" s="60">
        <f>'FY2024 Initial Budget'!C28</f>
        <v>0</v>
      </c>
      <c r="F26" s="36"/>
      <c r="G26" s="61">
        <f>'FY2024 Initial Budget'!D28</f>
        <v>0</v>
      </c>
      <c r="H26" s="37"/>
      <c r="I26" s="49"/>
      <c r="J26" s="30"/>
    </row>
    <row r="27" spans="1:10" s="6" customFormat="1" ht="15" x14ac:dyDescent="0.25">
      <c r="A27" s="15" t="s">
        <v>22</v>
      </c>
      <c r="B27" s="16">
        <f>SUM(B22:B26)</f>
        <v>0</v>
      </c>
      <c r="C27" s="16">
        <f>SUM(C22:C26)</f>
        <v>0</v>
      </c>
      <c r="D27" s="16">
        <f>SUMIF(D22:D26,"&gt;0")</f>
        <v>0</v>
      </c>
      <c r="E27" s="16">
        <f>SUM(E22:E26)</f>
        <v>0</v>
      </c>
      <c r="F27" s="16">
        <f>SUM(F22:F26)</f>
        <v>0</v>
      </c>
      <c r="G27" s="16">
        <f>SUM(G22:G26)</f>
        <v>0</v>
      </c>
      <c r="H27" s="16">
        <f>SUM(H22:H26)</f>
        <v>0</v>
      </c>
      <c r="I27" s="50"/>
      <c r="J27" s="31"/>
    </row>
    <row r="28" spans="1:10" s="6" customFormat="1" ht="15" x14ac:dyDescent="0.25">
      <c r="A28" s="15" t="s">
        <v>24</v>
      </c>
      <c r="B28" s="18" t="e">
        <f>B27/$B$4</f>
        <v>#DIV/0!</v>
      </c>
      <c r="C28" s="18" t="e">
        <f>C27/$B$4</f>
        <v>#DIV/0!</v>
      </c>
      <c r="D28" s="17"/>
      <c r="E28" s="18" t="e">
        <f>E27/$B$5</f>
        <v>#DIV/0!</v>
      </c>
      <c r="F28" s="18" t="e">
        <f>F27/$B$5</f>
        <v>#DIV/0!</v>
      </c>
      <c r="G28" s="18" t="e">
        <f>G27/$B$6</f>
        <v>#DIV/0!</v>
      </c>
      <c r="H28" s="18" t="e">
        <f>H27/$B$6</f>
        <v>#DIV/0!</v>
      </c>
      <c r="I28" s="48"/>
      <c r="J28" s="31"/>
    </row>
    <row r="29" spans="1:10" x14ac:dyDescent="0.2">
      <c r="I29" s="47"/>
      <c r="J29" s="30"/>
    </row>
    <row r="30" spans="1:10" ht="15" x14ac:dyDescent="0.25">
      <c r="A30" s="9" t="s">
        <v>30</v>
      </c>
      <c r="B30" s="10" t="s">
        <v>62</v>
      </c>
      <c r="C30" s="10" t="s">
        <v>68</v>
      </c>
      <c r="D30" s="13" t="s">
        <v>74</v>
      </c>
      <c r="E30" s="11" t="s">
        <v>63</v>
      </c>
      <c r="F30" s="11" t="s">
        <v>70</v>
      </c>
      <c r="G30" s="12" t="s">
        <v>64</v>
      </c>
      <c r="H30" s="12" t="s">
        <v>71</v>
      </c>
      <c r="I30" s="19" t="s">
        <v>66</v>
      </c>
      <c r="J30" s="19" t="s">
        <v>72</v>
      </c>
    </row>
    <row r="31" spans="1:10" x14ac:dyDescent="0.2">
      <c r="A31" s="4" t="s">
        <v>2</v>
      </c>
      <c r="B31" s="59">
        <f>'FY2024 Initial Budget'!B34</f>
        <v>0</v>
      </c>
      <c r="C31" s="35"/>
      <c r="D31" s="14" cm="1">
        <f t="array" ref="D31">_xlfn.IFS(C31&gt;0,C31-B31,ISBLANK(C31),0,C31=0,C31-B31)</f>
        <v>0</v>
      </c>
      <c r="E31" s="60">
        <f>'FY2024 Initial Budget'!C34</f>
        <v>0</v>
      </c>
      <c r="F31" s="36"/>
      <c r="G31" s="61">
        <f>'FY2024 Initial Budget'!D34</f>
        <v>0</v>
      </c>
      <c r="H31" s="37"/>
      <c r="I31" s="62">
        <f>'FY2024 Initial Budget'!E34</f>
        <v>0</v>
      </c>
      <c r="J31" s="38"/>
    </row>
    <row r="32" spans="1:10" x14ac:dyDescent="0.2">
      <c r="A32" s="4" t="s">
        <v>8</v>
      </c>
      <c r="B32" s="59">
        <f>'FY2024 Initial Budget'!B35</f>
        <v>0</v>
      </c>
      <c r="C32" s="35"/>
      <c r="D32" s="14" cm="1">
        <f t="array" ref="D32">_xlfn.IFS(C32&gt;0,C32-B32,ISBLANK(C32),0,C32=0,C32-B32)</f>
        <v>0</v>
      </c>
      <c r="E32" s="60">
        <f>'FY2024 Initial Budget'!C35</f>
        <v>0</v>
      </c>
      <c r="F32" s="36"/>
      <c r="G32" s="61">
        <f>'FY2024 Initial Budget'!D35</f>
        <v>0</v>
      </c>
      <c r="H32" s="37"/>
      <c r="I32" s="62">
        <f>'FY2024 Initial Budget'!E35</f>
        <v>0</v>
      </c>
      <c r="J32" s="38"/>
    </row>
    <row r="33" spans="1:10" ht="20.25" customHeight="1" x14ac:dyDescent="0.2">
      <c r="A33" s="134" t="s">
        <v>123</v>
      </c>
      <c r="B33" s="59">
        <f>'FY2024 Initial Budget'!B36</f>
        <v>0</v>
      </c>
      <c r="C33" s="35"/>
      <c r="D33" s="14" cm="1">
        <f t="array" ref="D33">_xlfn.IFS(C33&gt;0,C33-B33,ISBLANK(C33),0,C33=0,C33-B33)</f>
        <v>0</v>
      </c>
      <c r="E33" s="60">
        <f>'FY2024 Initial Budget'!C36</f>
        <v>0</v>
      </c>
      <c r="F33" s="36"/>
      <c r="G33" s="61">
        <f>'FY2024 Initial Budget'!D36</f>
        <v>0</v>
      </c>
      <c r="H33" s="37"/>
      <c r="I33" s="62">
        <f>'FY2024 Initial Budget'!E36</f>
        <v>0</v>
      </c>
      <c r="J33" s="38"/>
    </row>
    <row r="34" spans="1:10" s="6" customFormat="1" ht="15" x14ac:dyDescent="0.25">
      <c r="A34" s="15" t="s">
        <v>92</v>
      </c>
      <c r="B34" s="16">
        <f>SUM(B31:B33)</f>
        <v>0</v>
      </c>
      <c r="C34" s="16">
        <f>SUM(C31:C33)</f>
        <v>0</v>
      </c>
      <c r="D34" s="16">
        <f>SUMIF(D31:D33,"&gt;0")</f>
        <v>0</v>
      </c>
      <c r="E34" s="16">
        <f t="shared" ref="E34:I34" si="1">SUM(E31:E33)</f>
        <v>0</v>
      </c>
      <c r="F34" s="16">
        <f t="shared" ref="F34" si="2">SUM(F31:F33)</f>
        <v>0</v>
      </c>
      <c r="G34" s="16">
        <f t="shared" si="1"/>
        <v>0</v>
      </c>
      <c r="H34" s="16">
        <f t="shared" ref="H34" si="3">SUM(H31:H33)</f>
        <v>0</v>
      </c>
      <c r="I34" s="16">
        <f t="shared" si="1"/>
        <v>0</v>
      </c>
      <c r="J34" s="16">
        <f t="shared" ref="J34" si="4">SUM(J31:J33)</f>
        <v>0</v>
      </c>
    </row>
    <row r="35" spans="1:10" s="6" customFormat="1" ht="15" x14ac:dyDescent="0.25">
      <c r="A35" s="15" t="s">
        <v>24</v>
      </c>
      <c r="B35" s="18" t="e">
        <f>B34/$B$4</f>
        <v>#DIV/0!</v>
      </c>
      <c r="C35" s="18" t="e">
        <f>C34/$B$4</f>
        <v>#DIV/0!</v>
      </c>
      <c r="D35" s="20"/>
      <c r="E35" s="18" t="e">
        <f>E34/$B$5</f>
        <v>#DIV/0!</v>
      </c>
      <c r="F35" s="18" t="e">
        <f>F34/$B$5</f>
        <v>#DIV/0!</v>
      </c>
      <c r="G35" s="18" t="e">
        <f>G34/$B$6</f>
        <v>#DIV/0!</v>
      </c>
      <c r="H35" s="18" t="e">
        <f>H34/$B$6</f>
        <v>#DIV/0!</v>
      </c>
      <c r="I35" s="18" t="e">
        <f>I34/$B$7</f>
        <v>#DIV/0!</v>
      </c>
      <c r="J35" s="18" t="e">
        <f>J34/$B$7</f>
        <v>#DIV/0!</v>
      </c>
    </row>
    <row r="36" spans="1:10" ht="15" thickBot="1" x14ac:dyDescent="0.25">
      <c r="J36" s="30"/>
    </row>
    <row r="37" spans="1:10" s="6" customFormat="1" ht="16.5" thickTop="1" thickBot="1" x14ac:dyDescent="0.3">
      <c r="A37" s="3" t="s">
        <v>91</v>
      </c>
      <c r="B37" s="16">
        <f>SUM(B18,B27,B34)</f>
        <v>0</v>
      </c>
      <c r="C37" s="45">
        <f>SUM(C18,C27,C34)</f>
        <v>0</v>
      </c>
      <c r="D37" s="46">
        <f>SUM(D12:D17,D22:D26,D31:D33)</f>
        <v>0</v>
      </c>
      <c r="E37" s="16">
        <f>SUM(E18,E27,E34)</f>
        <v>0</v>
      </c>
      <c r="F37" s="16">
        <f>SUM(F18,F27,F34)</f>
        <v>0</v>
      </c>
      <c r="G37" s="16">
        <f>SUM(G18,G27,G34)</f>
        <v>0</v>
      </c>
      <c r="H37" s="16">
        <f>SUM(H18,H27,H34)</f>
        <v>0</v>
      </c>
      <c r="I37" s="7"/>
      <c r="J37" s="31"/>
    </row>
    <row r="38" spans="1:10" ht="15" thickTop="1" x14ac:dyDescent="0.2">
      <c r="D38" s="103" t="str" cm="1">
        <f t="array" ref="D38">_xlfn.IFS(D37=0,"Great! Sum of all federal changes is 0.",D37=" "," ",NOT(D37=0),"Please check. All federal changes should sum to 0.")</f>
        <v>Great! Sum of all federal changes is 0.</v>
      </c>
      <c r="J38" s="30"/>
    </row>
    <row r="39" spans="1:10" x14ac:dyDescent="0.2">
      <c r="J39" s="30"/>
    </row>
    <row r="40" spans="1:10" s="6" customFormat="1" ht="15" x14ac:dyDescent="0.25">
      <c r="A40" s="9" t="s">
        <v>37</v>
      </c>
      <c r="B40" s="21" t="s">
        <v>67</v>
      </c>
      <c r="C40" s="21" t="s">
        <v>69</v>
      </c>
      <c r="D40" s="13" t="s">
        <v>65</v>
      </c>
      <c r="E40" s="48"/>
      <c r="F40" s="7"/>
      <c r="G40" s="7"/>
      <c r="H40" s="7"/>
      <c r="I40" s="7"/>
      <c r="J40" s="31"/>
    </row>
    <row r="41" spans="1:10" x14ac:dyDescent="0.2">
      <c r="A41" s="4" t="s">
        <v>5</v>
      </c>
      <c r="B41" s="63">
        <f>'FY2024 Initial Budget'!B44</f>
        <v>0</v>
      </c>
      <c r="C41" s="39"/>
      <c r="D41" s="14" cm="1">
        <f t="array" ref="D41">_xlfn.IFS(C41&gt;0,C41-B41,ISBLANK(C41),0,C41=0,C41-B41)</f>
        <v>0</v>
      </c>
      <c r="E41" s="51"/>
      <c r="J41" s="30"/>
    </row>
    <row r="42" spans="1:10" x14ac:dyDescent="0.2">
      <c r="A42" s="4" t="s">
        <v>6</v>
      </c>
      <c r="B42" s="63">
        <f>'FY2024 Initial Budget'!B45</f>
        <v>0</v>
      </c>
      <c r="C42" s="39"/>
      <c r="D42" s="14" cm="1">
        <f t="array" ref="D42">_xlfn.IFS(C42&gt;0,C42-B42,ISBLANK(C42),0,C42=0,C42-B42)</f>
        <v>0</v>
      </c>
      <c r="E42" s="51"/>
      <c r="J42" s="30"/>
    </row>
    <row r="43" spans="1:10" x14ac:dyDescent="0.2">
      <c r="A43" s="4" t="s">
        <v>7</v>
      </c>
      <c r="B43" s="63">
        <f>'FY2024 Initial Budget'!B46</f>
        <v>0</v>
      </c>
      <c r="C43" s="39"/>
      <c r="D43" s="14" cm="1">
        <f t="array" ref="D43">_xlfn.IFS(C43&gt;0,C43-B43,ISBLANK(C43),0,C43=0,C43-B43)</f>
        <v>0</v>
      </c>
      <c r="E43" s="51"/>
      <c r="J43" s="30"/>
    </row>
    <row r="44" spans="1:10" x14ac:dyDescent="0.2">
      <c r="A44" s="4" t="s">
        <v>23</v>
      </c>
      <c r="B44" s="63">
        <f>'FY2024 Initial Budget'!B47</f>
        <v>0</v>
      </c>
      <c r="C44" s="39"/>
      <c r="D44" s="14" cm="1">
        <f t="array" ref="D44">_xlfn.IFS(C44&gt;0,C44-B44,ISBLANK(C44),0,C44=0,C44-B44)</f>
        <v>0</v>
      </c>
      <c r="E44" s="51"/>
      <c r="J44" s="30"/>
    </row>
    <row r="45" spans="1:10" ht="18.75" customHeight="1" thickBot="1" x14ac:dyDescent="0.25">
      <c r="A45" s="134" t="s">
        <v>124</v>
      </c>
      <c r="B45" s="63">
        <f>'FY2024 Initial Budget'!B48</f>
        <v>0</v>
      </c>
      <c r="C45" s="39"/>
      <c r="D45" s="14" cm="1">
        <f t="array" ref="D45">_xlfn.IFS(C45&gt;0,C45-B45,ISBLANK(C45),0,C45=0,C45-B45)</f>
        <v>0</v>
      </c>
      <c r="E45" s="51"/>
      <c r="J45" s="30"/>
    </row>
    <row r="46" spans="1:10" s="6" customFormat="1" ht="16.5" thickTop="1" thickBot="1" x14ac:dyDescent="0.3">
      <c r="A46" s="15" t="s">
        <v>35</v>
      </c>
      <c r="B46" s="16">
        <f>SUM(B41:B45)</f>
        <v>0</v>
      </c>
      <c r="C46" s="45">
        <f>SUM(C41:C45)</f>
        <v>0</v>
      </c>
      <c r="D46" s="46">
        <f>SUM(D41:D45)</f>
        <v>0</v>
      </c>
      <c r="E46" s="51"/>
      <c r="F46" s="7"/>
      <c r="G46" s="7"/>
      <c r="H46" s="7"/>
      <c r="I46" s="7"/>
      <c r="J46" s="31"/>
    </row>
    <row r="47" spans="1:10" ht="15" thickTop="1" x14ac:dyDescent="0.2">
      <c r="D47" s="103" t="str" cm="1">
        <f t="array" ref="D47">_xlfn.IFS(D46=0,"Great! Sum of IELCE changes is 0.",D46=" "," ",NOT(D46=0),"Please check. All IELCE changes should sum to 0.")</f>
        <v>Great! Sum of IELCE changes is 0.</v>
      </c>
      <c r="J47" s="30"/>
    </row>
    <row r="48" spans="1:10" x14ac:dyDescent="0.2">
      <c r="J48" s="30"/>
    </row>
    <row r="49" spans="1:10" x14ac:dyDescent="0.2">
      <c r="A49" s="141" t="s">
        <v>112</v>
      </c>
      <c r="B49" s="141"/>
      <c r="C49" s="41"/>
      <c r="J49" s="30"/>
    </row>
    <row r="50" spans="1:10" ht="15" x14ac:dyDescent="0.25">
      <c r="A50" s="2" t="s">
        <v>39</v>
      </c>
      <c r="B50" s="2" t="s">
        <v>40</v>
      </c>
      <c r="C50" s="42"/>
      <c r="J50" s="30"/>
    </row>
    <row r="51" spans="1:10" x14ac:dyDescent="0.2">
      <c r="A51" s="40"/>
      <c r="B51" s="40"/>
      <c r="C51" s="53"/>
      <c r="J51" s="30"/>
    </row>
    <row r="52" spans="1:10" ht="15" x14ac:dyDescent="0.25">
      <c r="A52" s="2" t="s">
        <v>41</v>
      </c>
      <c r="B52" s="2" t="s">
        <v>40</v>
      </c>
      <c r="C52" s="48"/>
      <c r="J52" s="30"/>
    </row>
    <row r="53" spans="1:10" x14ac:dyDescent="0.2">
      <c r="A53" s="40"/>
      <c r="B53" s="40"/>
      <c r="C53" s="53"/>
      <c r="J53" s="30"/>
    </row>
    <row r="54" spans="1:10" ht="15" x14ac:dyDescent="0.25">
      <c r="A54" s="2" t="s">
        <v>42</v>
      </c>
      <c r="B54" s="25"/>
      <c r="C54" s="54"/>
      <c r="J54" s="30"/>
    </row>
    <row r="55" spans="1:10" x14ac:dyDescent="0.2">
      <c r="A55" s="40"/>
      <c r="B55" s="25"/>
      <c r="C55" s="54"/>
      <c r="J55" s="30"/>
    </row>
    <row r="56" spans="1:10" x14ac:dyDescent="0.2">
      <c r="A56" s="5"/>
      <c r="J56" s="30"/>
    </row>
    <row r="57" spans="1:10" x14ac:dyDescent="0.2">
      <c r="A57" s="5"/>
      <c r="J57" s="30"/>
    </row>
    <row r="58" spans="1:10" ht="15" x14ac:dyDescent="0.25">
      <c r="A58" s="2" t="s">
        <v>43</v>
      </c>
      <c r="B58" s="2" t="s">
        <v>40</v>
      </c>
      <c r="C58" s="42"/>
      <c r="J58" s="30"/>
    </row>
    <row r="59" spans="1:10" x14ac:dyDescent="0.2">
      <c r="A59" s="23"/>
      <c r="B59" s="24"/>
      <c r="C59" s="55"/>
      <c r="D59" s="32"/>
      <c r="E59" s="32"/>
      <c r="F59" s="32"/>
      <c r="G59" s="32"/>
      <c r="H59" s="32"/>
      <c r="I59" s="32"/>
      <c r="J59" s="33"/>
    </row>
  </sheetData>
  <sheetProtection algorithmName="SHA-512" hashValue="EeEWoKIRwJsS4Igq62PbCscBhx0zmWrz+q8t0scfgh2jEcS8g42JxVjvZo/wKy0FvULHEy7WF+EXFIvCltC9jw==" saltValue="3ARFBAUp2skXW+7geUzA9A==" spinCount="100000" sheet="1" selectLockedCells="1"/>
  <mergeCells count="6">
    <mergeCell ref="A1:J1"/>
    <mergeCell ref="A2:B2"/>
    <mergeCell ref="A3:B3"/>
    <mergeCell ref="A49:B49"/>
    <mergeCell ref="E4:F4"/>
    <mergeCell ref="E8:F8"/>
  </mergeCells>
  <conditionalFormatting sqref="D47">
    <cfRule type="containsText" dxfId="4" priority="2" operator="containsText" text="Great">
      <formula>NOT(ISERROR(SEARCH("Great",D47)))</formula>
    </cfRule>
  </conditionalFormatting>
  <conditionalFormatting sqref="D38">
    <cfRule type="containsText" dxfId="3" priority="1" operator="containsText" text="Great">
      <formula>NOT(ISERROR(SEARCH("Great",D38)))</formula>
    </cfRule>
  </conditionalFormatting>
  <dataValidations xWindow="1019" yWindow="516" count="3">
    <dataValidation allowBlank="1" showInputMessage="1" showErrorMessage="1" prompt="Program information only. Changes in State funds do not require KBOR approval." sqref="F12:F17 F22:F26 F31:F33" xr:uid="{53D84F0C-4C41-4B2E-9BC6-555BA7BA6F9F}"/>
    <dataValidation allowBlank="1" showInputMessage="1" showErrorMessage="1" prompt="Program information only. Changes in Local Match funds do not require KBOR approval." sqref="H12:H17 H22:H26 H31:H33" xr:uid="{B6B7B669-F8AA-4D58-81E7-7AB777B62FC9}"/>
    <dataValidation allowBlank="1" showInputMessage="1" showErrorMessage="1" prompt="Program information only. Changes in dedicated PD funds do not require KBOR approval." sqref="J31:J33" xr:uid="{C0347800-A4E6-401A-8A6D-A2FD4AAAF93C}"/>
  </dataValidations>
  <hyperlinks>
    <hyperlink ref="A11" location="Definitions!A1" display="100 ADMINISTRATION1 (max 5% of federal funds)" xr:uid="{1D62A4B9-0DCA-4D5D-B267-056479CE3924}"/>
    <hyperlink ref="A45" location="'Budget Detail'!G27" display="Other Instructional Expenses (list in Budget Detail4)" xr:uid="{8B037B92-ACF7-4543-BD29-EB209E8CAEAA}"/>
    <hyperlink ref="A33" location="'Budget Detail'!G20" display="Other Professional Development (list in Budget Detail3)" xr:uid="{5EA97563-77A3-423B-B837-1F25673B7699}"/>
    <hyperlink ref="A26" location="'Budget Detail'!G15" display="Other Instructional Expenses (list in Budget Detail2)" xr:uid="{6A2114A6-A769-4119-9C7C-F81B37EA6927}"/>
    <hyperlink ref="A17" location="'Budget Detail'!G8" display="Other Administrative Expenses (list in Budget Detail)" xr:uid="{77375B79-BB55-4D81-9354-9D344330A32D}"/>
  </hyperlinks>
  <pageMargins left="0.7" right="0.7" top="0.75" bottom="0.75" header="0.3" footer="0.3"/>
  <pageSetup orientation="portrait" r:id="rId1"/>
  <ignoredErrors>
    <ignoredError sqref="A2" unlockedFormula="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E9CBC-38E1-41B8-8975-D2B283346E65}">
  <dimension ref="A1:J63"/>
  <sheetViews>
    <sheetView showGridLines="0" zoomScaleNormal="100" workbookViewId="0">
      <selection activeCell="A2" sqref="A2:B2"/>
    </sheetView>
  </sheetViews>
  <sheetFormatPr defaultColWidth="9.28515625" defaultRowHeight="14.25" x14ac:dyDescent="0.2"/>
  <cols>
    <col min="1" max="1" width="56.85546875" style="1" customWidth="1"/>
    <col min="2" max="2" width="18.85546875" style="5" customWidth="1"/>
    <col min="3" max="3" width="19.85546875" style="5" customWidth="1"/>
    <col min="4" max="5" width="18.85546875" style="5" customWidth="1"/>
    <col min="6" max="6" width="24.140625" style="5" bestFit="1" customWidth="1"/>
    <col min="7" max="7" width="24.42578125" style="5" bestFit="1" customWidth="1"/>
    <col min="8" max="8" width="22.85546875" style="5" customWidth="1"/>
    <col min="9" max="9" width="18.85546875" style="5" customWidth="1"/>
    <col min="10" max="10" width="17.42578125" style="1" bestFit="1" customWidth="1"/>
    <col min="11" max="11" width="8.7109375" style="1" bestFit="1" customWidth="1"/>
    <col min="12" max="12" width="6.28515625" style="1" bestFit="1" customWidth="1"/>
    <col min="13" max="13" width="13.28515625" style="1" bestFit="1" customWidth="1"/>
    <col min="14" max="14" width="17.42578125" style="1" bestFit="1" customWidth="1"/>
    <col min="15" max="16384" width="9.28515625" style="1"/>
  </cols>
  <sheetData>
    <row r="1" spans="1:10" ht="18" x14ac:dyDescent="0.25">
      <c r="A1" s="160" t="s">
        <v>108</v>
      </c>
      <c r="B1" s="161"/>
      <c r="C1" s="161"/>
      <c r="D1" s="161"/>
      <c r="E1" s="161"/>
      <c r="F1" s="161"/>
      <c r="G1" s="161"/>
      <c r="H1" s="161"/>
      <c r="I1" s="161"/>
      <c r="J1" s="162"/>
    </row>
    <row r="2" spans="1:10" x14ac:dyDescent="0.2">
      <c r="A2" s="148">
        <f>'FY2024 Initial Budget'!A2</f>
        <v>0</v>
      </c>
      <c r="B2" s="149"/>
      <c r="C2" s="44"/>
      <c r="I2" s="74"/>
      <c r="J2" s="30"/>
    </row>
    <row r="3" spans="1:10" ht="15" x14ac:dyDescent="0.25">
      <c r="A3" s="142" t="s">
        <v>75</v>
      </c>
      <c r="B3" s="142"/>
      <c r="C3" s="42" t="s">
        <v>104</v>
      </c>
      <c r="D3" s="42" t="s">
        <v>105</v>
      </c>
      <c r="E3" s="87"/>
      <c r="F3" s="7"/>
      <c r="I3" s="74"/>
      <c r="J3" s="30"/>
    </row>
    <row r="4" spans="1:10" ht="15" x14ac:dyDescent="0.25">
      <c r="A4" s="8" t="s">
        <v>12</v>
      </c>
      <c r="B4" s="34">
        <f>'FY2024 Modifications'!B4</f>
        <v>0</v>
      </c>
      <c r="C4" s="58">
        <f>SUM(C18,C27,C34)</f>
        <v>0</v>
      </c>
      <c r="D4" s="58">
        <f>IF(B4&gt;C4,B4-C4,0)</f>
        <v>0</v>
      </c>
      <c r="E4" s="159"/>
      <c r="F4" s="159"/>
      <c r="I4" s="74"/>
      <c r="J4" s="30"/>
    </row>
    <row r="5" spans="1:10" ht="15" x14ac:dyDescent="0.25">
      <c r="A5" s="8" t="s">
        <v>13</v>
      </c>
      <c r="B5" s="34">
        <f>'FY2024 Modifications'!B5</f>
        <v>0</v>
      </c>
      <c r="C5" s="58">
        <f>SUM(E18,E27,E34)</f>
        <v>0</v>
      </c>
      <c r="D5" s="58">
        <f t="shared" ref="D5:D8" si="0">IF(B5&gt;C5,B5-C5,0)</f>
        <v>0</v>
      </c>
      <c r="E5" s="7"/>
      <c r="F5" s="7"/>
      <c r="I5" s="74"/>
      <c r="J5" s="30"/>
    </row>
    <row r="6" spans="1:10" ht="15" x14ac:dyDescent="0.25">
      <c r="A6" s="8" t="s">
        <v>14</v>
      </c>
      <c r="B6" s="34">
        <f>'FY2024 Modifications'!B6</f>
        <v>0</v>
      </c>
      <c r="C6" s="58">
        <f>SUM(G18,G27,G34)</f>
        <v>0</v>
      </c>
      <c r="D6" s="88"/>
      <c r="E6" s="52"/>
      <c r="F6" s="52"/>
      <c r="G6" s="27"/>
      <c r="I6" s="74"/>
      <c r="J6" s="30"/>
    </row>
    <row r="7" spans="1:10" ht="15" x14ac:dyDescent="0.25">
      <c r="A7" s="8" t="s">
        <v>10</v>
      </c>
      <c r="B7" s="34">
        <f>'FY2024 Modifications'!B7</f>
        <v>0</v>
      </c>
      <c r="C7" s="58">
        <f>I34</f>
        <v>0</v>
      </c>
      <c r="D7" s="58">
        <f t="shared" si="0"/>
        <v>0</v>
      </c>
      <c r="E7" s="7"/>
      <c r="F7" s="7"/>
      <c r="I7" s="74"/>
      <c r="J7" s="30"/>
    </row>
    <row r="8" spans="1:10" ht="15" x14ac:dyDescent="0.25">
      <c r="A8" s="8" t="s">
        <v>11</v>
      </c>
      <c r="B8" s="34">
        <f>'FY2024 Modifications'!B8</f>
        <v>0</v>
      </c>
      <c r="C8" s="58">
        <f>C46</f>
        <v>0</v>
      </c>
      <c r="D8" s="58">
        <f t="shared" si="0"/>
        <v>0</v>
      </c>
      <c r="E8" s="159"/>
      <c r="F8" s="159"/>
      <c r="I8" s="74"/>
      <c r="J8" s="30"/>
    </row>
    <row r="9" spans="1:10" x14ac:dyDescent="0.2">
      <c r="I9" s="74"/>
      <c r="J9" s="30"/>
    </row>
    <row r="10" spans="1:10" x14ac:dyDescent="0.2">
      <c r="I10" s="74"/>
      <c r="J10" s="30"/>
    </row>
    <row r="11" spans="1:10" s="6" customFormat="1" ht="17.25" x14ac:dyDescent="0.25">
      <c r="A11" s="64" t="s">
        <v>54</v>
      </c>
      <c r="B11" s="10" t="s">
        <v>94</v>
      </c>
      <c r="C11" s="10" t="s">
        <v>95</v>
      </c>
      <c r="D11" s="11" t="s">
        <v>96</v>
      </c>
      <c r="E11" s="11" t="s">
        <v>97</v>
      </c>
      <c r="F11" s="12" t="s">
        <v>98</v>
      </c>
      <c r="G11" s="12" t="s">
        <v>99</v>
      </c>
      <c r="H11" s="13" t="s">
        <v>18</v>
      </c>
      <c r="I11" s="75"/>
      <c r="J11" s="31"/>
    </row>
    <row r="12" spans="1:10" x14ac:dyDescent="0.2">
      <c r="A12" s="4" t="s">
        <v>0</v>
      </c>
      <c r="B12" s="59">
        <f>IF('FY2024 Modifications'!C12="",'FY2024 Initial Budget'!B13,'FY2024 Modifications'!C12)</f>
        <v>0</v>
      </c>
      <c r="C12" s="35"/>
      <c r="D12" s="60">
        <f>IF('FY2024 Modifications'!F12="",'FY2024 Initial Budget'!C13,'FY2024 Modifications'!F12)</f>
        <v>0</v>
      </c>
      <c r="E12" s="36"/>
      <c r="F12" s="61">
        <f>IF('FY2024 Modifications'!H12="",'FY2024 Initial Budget'!D13,'FY2024 Modifications'!H12)</f>
        <v>0</v>
      </c>
      <c r="G12" s="37"/>
      <c r="H12" s="14">
        <f>SUM(C12,E12,G12)</f>
        <v>0</v>
      </c>
      <c r="I12" s="74"/>
      <c r="J12" s="30"/>
    </row>
    <row r="13" spans="1:10" x14ac:dyDescent="0.2">
      <c r="A13" s="4" t="s">
        <v>19</v>
      </c>
      <c r="B13" s="59">
        <f>IF('FY2024 Modifications'!C13="",'FY2024 Initial Budget'!B14,'FY2024 Modifications'!C13)</f>
        <v>0</v>
      </c>
      <c r="C13" s="35"/>
      <c r="D13" s="60">
        <f>IF('FY2024 Modifications'!F13="",'FY2024 Initial Budget'!C14,'FY2024 Modifications'!F13)</f>
        <v>0</v>
      </c>
      <c r="E13" s="36"/>
      <c r="F13" s="61">
        <f>IF('FY2024 Modifications'!H13="",'FY2024 Initial Budget'!D14,'FY2024 Modifications'!H13)</f>
        <v>0</v>
      </c>
      <c r="G13" s="37"/>
      <c r="H13" s="14">
        <f t="shared" ref="H13:H18" si="1">SUM(C13,E13,G13)</f>
        <v>0</v>
      </c>
      <c r="I13" s="74"/>
      <c r="J13" s="30"/>
    </row>
    <row r="14" spans="1:10" x14ac:dyDescent="0.2">
      <c r="A14" s="4" t="s">
        <v>1</v>
      </c>
      <c r="B14" s="59">
        <f>IF('FY2024 Modifications'!C14="",'FY2024 Initial Budget'!B15,'FY2024 Modifications'!C14)</f>
        <v>0</v>
      </c>
      <c r="C14" s="35"/>
      <c r="D14" s="60">
        <f>IF('FY2024 Modifications'!F14="",'FY2024 Initial Budget'!C15,'FY2024 Modifications'!F14)</f>
        <v>0</v>
      </c>
      <c r="E14" s="36"/>
      <c r="F14" s="61">
        <f>IF('FY2024 Modifications'!H14="",'FY2024 Initial Budget'!D15,'FY2024 Modifications'!H14)</f>
        <v>0</v>
      </c>
      <c r="G14" s="37"/>
      <c r="H14" s="14">
        <f t="shared" si="1"/>
        <v>0</v>
      </c>
      <c r="I14" s="74"/>
      <c r="J14" s="30"/>
    </row>
    <row r="15" spans="1:10" x14ac:dyDescent="0.2">
      <c r="A15" s="4" t="s">
        <v>20</v>
      </c>
      <c r="B15" s="59">
        <f>IF('FY2024 Modifications'!C15="",'FY2024 Initial Budget'!B16,'FY2024 Modifications'!C15)</f>
        <v>0</v>
      </c>
      <c r="C15" s="35"/>
      <c r="D15" s="60">
        <f>IF('FY2024 Modifications'!F15="",'FY2024 Initial Budget'!C16,'FY2024 Modifications'!F15)</f>
        <v>0</v>
      </c>
      <c r="E15" s="36"/>
      <c r="F15" s="61">
        <f>IF('FY2024 Modifications'!H15="",'FY2024 Initial Budget'!D16,'FY2024 Modifications'!H15)</f>
        <v>0</v>
      </c>
      <c r="G15" s="37"/>
      <c r="H15" s="14">
        <f t="shared" si="1"/>
        <v>0</v>
      </c>
      <c r="I15" s="74"/>
      <c r="J15" s="30"/>
    </row>
    <row r="16" spans="1:10" x14ac:dyDescent="0.2">
      <c r="A16" s="4" t="s">
        <v>21</v>
      </c>
      <c r="B16" s="59">
        <f>IF('FY2024 Modifications'!C16="",'FY2024 Initial Budget'!B17,'FY2024 Modifications'!C16)</f>
        <v>0</v>
      </c>
      <c r="C16" s="35"/>
      <c r="D16" s="60">
        <f>IF('FY2024 Modifications'!F16="",'FY2024 Initial Budget'!C17,'FY2024 Modifications'!F16)</f>
        <v>0</v>
      </c>
      <c r="E16" s="36"/>
      <c r="F16" s="61">
        <f>IF('FY2024 Modifications'!H16="",'FY2024 Initial Budget'!D17,'FY2024 Modifications'!H16)</f>
        <v>0</v>
      </c>
      <c r="G16" s="37"/>
      <c r="H16" s="14">
        <f t="shared" si="1"/>
        <v>0</v>
      </c>
      <c r="I16" s="74"/>
      <c r="J16" s="30"/>
    </row>
    <row r="17" spans="1:10" ht="18.75" customHeight="1" x14ac:dyDescent="0.2">
      <c r="A17" s="134" t="s">
        <v>121</v>
      </c>
      <c r="B17" s="59">
        <f>IF('FY2024 Modifications'!C17="",'FY2024 Initial Budget'!B18,'FY2024 Modifications'!C17)</f>
        <v>0</v>
      </c>
      <c r="C17" s="35"/>
      <c r="D17" s="60">
        <f>IF('FY2024 Modifications'!F17="",'FY2024 Initial Budget'!C18,'FY2024 Modifications'!F17)</f>
        <v>0</v>
      </c>
      <c r="E17" s="36"/>
      <c r="F17" s="61">
        <f>IF('FY2024 Modifications'!H17="",'FY2024 Initial Budget'!D18,'FY2024 Modifications'!H17)</f>
        <v>0</v>
      </c>
      <c r="G17" s="37"/>
      <c r="H17" s="14">
        <f t="shared" si="1"/>
        <v>0</v>
      </c>
      <c r="I17" s="74"/>
      <c r="J17" s="30"/>
    </row>
    <row r="18" spans="1:10" s="6" customFormat="1" ht="15" x14ac:dyDescent="0.25">
      <c r="A18" s="15" t="s">
        <v>22</v>
      </c>
      <c r="B18" s="16">
        <f>SUM(B12:B17)</f>
        <v>0</v>
      </c>
      <c r="C18" s="16">
        <f>SUM(C12:C17)</f>
        <v>0</v>
      </c>
      <c r="D18" s="16">
        <f>SUM(D12:D17)</f>
        <v>0</v>
      </c>
      <c r="E18" s="16">
        <f>SUM(E12:E17)</f>
        <v>0</v>
      </c>
      <c r="F18" s="16">
        <f>SUM(F12:F17)</f>
        <v>0</v>
      </c>
      <c r="G18" s="16">
        <f t="shared" ref="G18" si="2">SUM(G12:G17)</f>
        <v>0</v>
      </c>
      <c r="H18" s="14">
        <f t="shared" si="1"/>
        <v>0</v>
      </c>
      <c r="I18" s="75"/>
      <c r="J18" s="31"/>
    </row>
    <row r="19" spans="1:10" s="6" customFormat="1" ht="15" x14ac:dyDescent="0.25">
      <c r="A19" s="15" t="s">
        <v>24</v>
      </c>
      <c r="B19" s="18" t="e">
        <f>B18/$B$4</f>
        <v>#DIV/0!</v>
      </c>
      <c r="C19" s="18" t="e">
        <f>C18/$B$4</f>
        <v>#DIV/0!</v>
      </c>
      <c r="D19" s="18" t="e">
        <f>D18/$B$5</f>
        <v>#DIV/0!</v>
      </c>
      <c r="E19" s="18" t="e">
        <f>E18/$B$5</f>
        <v>#DIV/0!</v>
      </c>
      <c r="F19" s="18" t="e">
        <f>F18/$B$6</f>
        <v>#DIV/0!</v>
      </c>
      <c r="G19" s="18" t="e">
        <f>G18/$B$6</f>
        <v>#DIV/0!</v>
      </c>
      <c r="H19" s="17"/>
      <c r="I19" s="75"/>
      <c r="J19" s="31"/>
    </row>
    <row r="20" spans="1:10" x14ac:dyDescent="0.2">
      <c r="I20" s="74"/>
      <c r="J20" s="30"/>
    </row>
    <row r="21" spans="1:10" s="6" customFormat="1" ht="15" x14ac:dyDescent="0.25">
      <c r="A21" s="9" t="s">
        <v>4</v>
      </c>
      <c r="B21" s="10" t="s">
        <v>94</v>
      </c>
      <c r="C21" s="10" t="s">
        <v>95</v>
      </c>
      <c r="D21" s="11" t="s">
        <v>96</v>
      </c>
      <c r="E21" s="11" t="s">
        <v>97</v>
      </c>
      <c r="F21" s="12" t="s">
        <v>98</v>
      </c>
      <c r="G21" s="12" t="s">
        <v>99</v>
      </c>
      <c r="H21" s="13" t="s">
        <v>18</v>
      </c>
      <c r="I21" s="75"/>
      <c r="J21" s="31"/>
    </row>
    <row r="22" spans="1:10" x14ac:dyDescent="0.2">
      <c r="A22" s="4" t="s">
        <v>5</v>
      </c>
      <c r="B22" s="59">
        <f>IF('FY2024 Modifications'!C22="",'FY2024 Initial Budget'!B24,'FY2024 Modifications'!C22)</f>
        <v>0</v>
      </c>
      <c r="C22" s="35"/>
      <c r="D22" s="60">
        <f>IF('FY2024 Modifications'!F22="",'FY2024 Initial Budget'!C24,'FY2024 Modifications'!F22)</f>
        <v>0</v>
      </c>
      <c r="E22" s="36"/>
      <c r="F22" s="61">
        <f>IF('FY2024 Modifications'!H22="",'FY2024 Initial Budget'!D24,'FY2024 Modifications'!H22)</f>
        <v>0</v>
      </c>
      <c r="G22" s="37"/>
      <c r="H22" s="14">
        <f>SUM(C22,E22,G22)</f>
        <v>0</v>
      </c>
      <c r="I22" s="74"/>
      <c r="J22" s="30"/>
    </row>
    <row r="23" spans="1:10" x14ac:dyDescent="0.2">
      <c r="A23" s="4" t="s">
        <v>6</v>
      </c>
      <c r="B23" s="59">
        <f>IF('FY2024 Modifications'!C23="",'FY2024 Initial Budget'!B25,'FY2024 Modifications'!C23)</f>
        <v>0</v>
      </c>
      <c r="C23" s="35"/>
      <c r="D23" s="60">
        <f>IF('FY2024 Modifications'!F23="",'FY2024 Initial Budget'!C25,'FY2024 Modifications'!F23)</f>
        <v>0</v>
      </c>
      <c r="E23" s="36"/>
      <c r="F23" s="61">
        <f>IF('FY2024 Modifications'!H23="",'FY2024 Initial Budget'!D25,'FY2024 Modifications'!H23)</f>
        <v>0</v>
      </c>
      <c r="G23" s="37"/>
      <c r="H23" s="14">
        <f t="shared" ref="H23:H27" si="3">SUM(C23,E23,G23)</f>
        <v>0</v>
      </c>
      <c r="I23" s="74"/>
      <c r="J23" s="30"/>
    </row>
    <row r="24" spans="1:10" x14ac:dyDescent="0.2">
      <c r="A24" s="4" t="s">
        <v>7</v>
      </c>
      <c r="B24" s="59">
        <f>IF('FY2024 Modifications'!C24="",'FY2024 Initial Budget'!B26,'FY2024 Modifications'!C24)</f>
        <v>0</v>
      </c>
      <c r="C24" s="35"/>
      <c r="D24" s="60">
        <f>IF('FY2024 Modifications'!F24="",'FY2024 Initial Budget'!C26,'FY2024 Modifications'!F24)</f>
        <v>0</v>
      </c>
      <c r="E24" s="36"/>
      <c r="F24" s="61">
        <f>IF('FY2024 Modifications'!H24="",'FY2024 Initial Budget'!D26,'FY2024 Modifications'!H24)</f>
        <v>0</v>
      </c>
      <c r="G24" s="37"/>
      <c r="H24" s="14">
        <f t="shared" si="3"/>
        <v>0</v>
      </c>
      <c r="I24" s="74"/>
      <c r="J24" s="30"/>
    </row>
    <row r="25" spans="1:10" x14ac:dyDescent="0.2">
      <c r="A25" s="4" t="s">
        <v>23</v>
      </c>
      <c r="B25" s="59">
        <f>IF('FY2024 Modifications'!C25="",'FY2024 Initial Budget'!B27,'FY2024 Modifications'!C25)</f>
        <v>0</v>
      </c>
      <c r="C25" s="35"/>
      <c r="D25" s="60">
        <f>IF('FY2024 Modifications'!F25="",'FY2024 Initial Budget'!C27,'FY2024 Modifications'!F25)</f>
        <v>0</v>
      </c>
      <c r="E25" s="36"/>
      <c r="F25" s="61">
        <f>IF('FY2024 Modifications'!H25="",'FY2024 Initial Budget'!D27,'FY2024 Modifications'!H25)</f>
        <v>0</v>
      </c>
      <c r="G25" s="37"/>
      <c r="H25" s="14">
        <f t="shared" si="3"/>
        <v>0</v>
      </c>
      <c r="I25" s="74"/>
      <c r="J25" s="30"/>
    </row>
    <row r="26" spans="1:10" ht="18.75" customHeight="1" x14ac:dyDescent="0.2">
      <c r="A26" s="134" t="s">
        <v>122</v>
      </c>
      <c r="B26" s="59">
        <f>IF('FY2024 Modifications'!C26="",'FY2024 Initial Budget'!B28,'FY2024 Modifications'!C26)</f>
        <v>0</v>
      </c>
      <c r="C26" s="35"/>
      <c r="D26" s="60">
        <f>IF('FY2024 Modifications'!F26="",'FY2024 Initial Budget'!C28,'FY2024 Modifications'!F26)</f>
        <v>0</v>
      </c>
      <c r="E26" s="36"/>
      <c r="F26" s="61">
        <f>IF('FY2024 Modifications'!H26="",'FY2024 Initial Budget'!D28,'FY2024 Modifications'!H26)</f>
        <v>0</v>
      </c>
      <c r="G26" s="37"/>
      <c r="H26" s="14">
        <f t="shared" si="3"/>
        <v>0</v>
      </c>
      <c r="I26" s="74"/>
      <c r="J26" s="30"/>
    </row>
    <row r="27" spans="1:10" s="6" customFormat="1" ht="15" x14ac:dyDescent="0.25">
      <c r="A27" s="15" t="s">
        <v>22</v>
      </c>
      <c r="B27" s="16">
        <f t="shared" ref="B27:G27" si="4">SUM(B22:B26)</f>
        <v>0</v>
      </c>
      <c r="C27" s="16">
        <f t="shared" si="4"/>
        <v>0</v>
      </c>
      <c r="D27" s="16">
        <f t="shared" si="4"/>
        <v>0</v>
      </c>
      <c r="E27" s="16">
        <f t="shared" si="4"/>
        <v>0</v>
      </c>
      <c r="F27" s="16">
        <f t="shared" si="4"/>
        <v>0</v>
      </c>
      <c r="G27" s="16">
        <f t="shared" si="4"/>
        <v>0</v>
      </c>
      <c r="H27" s="14">
        <f t="shared" si="3"/>
        <v>0</v>
      </c>
      <c r="I27" s="75"/>
      <c r="J27" s="31"/>
    </row>
    <row r="28" spans="1:10" s="6" customFormat="1" ht="15" x14ac:dyDescent="0.25">
      <c r="A28" s="15" t="s">
        <v>24</v>
      </c>
      <c r="B28" s="18" t="e">
        <f>B27/$B$4</f>
        <v>#DIV/0!</v>
      </c>
      <c r="C28" s="18" t="e">
        <f>C27/$B$4</f>
        <v>#DIV/0!</v>
      </c>
      <c r="D28" s="18" t="e">
        <f>D27/$B$5</f>
        <v>#DIV/0!</v>
      </c>
      <c r="E28" s="18" t="e">
        <f>E27/$B$5</f>
        <v>#DIV/0!</v>
      </c>
      <c r="F28" s="18" t="e">
        <f>F27/$B$6</f>
        <v>#DIV/0!</v>
      </c>
      <c r="G28" s="18" t="e">
        <f>G27/$B$6</f>
        <v>#DIV/0!</v>
      </c>
      <c r="H28" s="17"/>
      <c r="I28" s="75"/>
      <c r="J28" s="31"/>
    </row>
    <row r="29" spans="1:10" x14ac:dyDescent="0.2">
      <c r="I29" s="74"/>
      <c r="J29" s="33"/>
    </row>
    <row r="30" spans="1:10" ht="15" x14ac:dyDescent="0.25">
      <c r="A30" s="9" t="s">
        <v>30</v>
      </c>
      <c r="B30" s="10" t="s">
        <v>94</v>
      </c>
      <c r="C30" s="10" t="s">
        <v>95</v>
      </c>
      <c r="D30" s="11" t="s">
        <v>96</v>
      </c>
      <c r="E30" s="11" t="s">
        <v>97</v>
      </c>
      <c r="F30" s="12" t="s">
        <v>98</v>
      </c>
      <c r="G30" s="12" t="s">
        <v>99</v>
      </c>
      <c r="H30" s="19" t="s">
        <v>100</v>
      </c>
      <c r="I30" s="19" t="s">
        <v>101</v>
      </c>
      <c r="J30" s="13" t="s">
        <v>18</v>
      </c>
    </row>
    <row r="31" spans="1:10" x14ac:dyDescent="0.2">
      <c r="A31" s="4" t="s">
        <v>2</v>
      </c>
      <c r="B31" s="59">
        <f>IF('FY2024 Modifications'!C31="",'FY2024 Initial Budget'!B34,'FY2024 Modifications'!C31)</f>
        <v>0</v>
      </c>
      <c r="C31" s="35"/>
      <c r="D31" s="60">
        <f>IF('FY2024 Modifications'!F31="",'FY2024 Initial Budget'!C34,'FY2024 Modifications'!F31)</f>
        <v>0</v>
      </c>
      <c r="E31" s="36"/>
      <c r="F31" s="61">
        <f>IF('FY2024 Modifications'!H31="",'FY2024 Initial Budget'!D34,'FY2024 Modifications'!H31)</f>
        <v>0</v>
      </c>
      <c r="G31" s="37"/>
      <c r="H31" s="62">
        <f>IF('FY2024 Modifications'!J31="",'FY2024 Initial Budget'!E34,'FY2024 Modifications'!J31)</f>
        <v>0</v>
      </c>
      <c r="I31" s="38"/>
      <c r="J31" s="14">
        <f>SUM(C31,E31,G31,I31)</f>
        <v>0</v>
      </c>
    </row>
    <row r="32" spans="1:10" x14ac:dyDescent="0.2">
      <c r="A32" s="4" t="s">
        <v>8</v>
      </c>
      <c r="B32" s="59">
        <f>IF('FY2024 Modifications'!C32="",'FY2024 Initial Budget'!B35,'FY2024 Modifications'!C32)</f>
        <v>0</v>
      </c>
      <c r="C32" s="35"/>
      <c r="D32" s="60">
        <f>IF('FY2024 Modifications'!F32="",'FY2024 Initial Budget'!C35,'FY2024 Modifications'!F32)</f>
        <v>0</v>
      </c>
      <c r="E32" s="36"/>
      <c r="F32" s="61">
        <f>IF('FY2024 Modifications'!H32="",'FY2024 Initial Budget'!D35,'FY2024 Modifications'!H32)</f>
        <v>0</v>
      </c>
      <c r="G32" s="37"/>
      <c r="H32" s="62">
        <f>IF('FY2024 Modifications'!J32="",'FY2024 Initial Budget'!E35,'FY2024 Modifications'!J32)</f>
        <v>0</v>
      </c>
      <c r="I32" s="38"/>
      <c r="J32" s="14">
        <f t="shared" ref="J32:J34" si="5">SUM(C32,E32,G32,I32)</f>
        <v>0</v>
      </c>
    </row>
    <row r="33" spans="1:10" ht="18.75" customHeight="1" x14ac:dyDescent="0.2">
      <c r="A33" s="134" t="s">
        <v>123</v>
      </c>
      <c r="B33" s="59">
        <f>IF('FY2024 Modifications'!C33="",'FY2024 Initial Budget'!B36,'FY2024 Modifications'!C33)</f>
        <v>0</v>
      </c>
      <c r="C33" s="35"/>
      <c r="D33" s="60">
        <f>IF('FY2024 Modifications'!F33="",'FY2024 Initial Budget'!C36,'FY2024 Modifications'!F33)</f>
        <v>0</v>
      </c>
      <c r="E33" s="36"/>
      <c r="F33" s="61">
        <f>IF('FY2024 Modifications'!H33="",'FY2024 Initial Budget'!D36,'FY2024 Modifications'!H33)</f>
        <v>0</v>
      </c>
      <c r="G33" s="37"/>
      <c r="H33" s="62">
        <f>IF('FY2024 Modifications'!J33="",'FY2024 Initial Budget'!E36,'FY2024 Modifications'!J33)</f>
        <v>0</v>
      </c>
      <c r="I33" s="38"/>
      <c r="J33" s="14">
        <f t="shared" si="5"/>
        <v>0</v>
      </c>
    </row>
    <row r="34" spans="1:10" s="6" customFormat="1" ht="15" x14ac:dyDescent="0.25">
      <c r="A34" s="15" t="s">
        <v>92</v>
      </c>
      <c r="B34" s="16">
        <f>SUM(B31:B33)</f>
        <v>0</v>
      </c>
      <c r="C34" s="16">
        <f>SUM(C31:C33)</f>
        <v>0</v>
      </c>
      <c r="D34" s="16">
        <f t="shared" ref="D34:H34" si="6">SUM(D31:D33)</f>
        <v>0</v>
      </c>
      <c r="E34" s="16">
        <f t="shared" ref="E34" si="7">SUM(E31:E33)</f>
        <v>0</v>
      </c>
      <c r="F34" s="16">
        <f t="shared" si="6"/>
        <v>0</v>
      </c>
      <c r="G34" s="16">
        <f t="shared" ref="G34" si="8">SUM(G31:G33)</f>
        <v>0</v>
      </c>
      <c r="H34" s="16">
        <f t="shared" si="6"/>
        <v>0</v>
      </c>
      <c r="I34" s="16">
        <f t="shared" ref="I34" si="9">SUM(I31:I33)</f>
        <v>0</v>
      </c>
      <c r="J34" s="14">
        <f t="shared" si="5"/>
        <v>0</v>
      </c>
    </row>
    <row r="35" spans="1:10" s="6" customFormat="1" ht="15" x14ac:dyDescent="0.25">
      <c r="A35" s="15" t="s">
        <v>24</v>
      </c>
      <c r="B35" s="18" t="e">
        <f>B34/$B$4</f>
        <v>#DIV/0!</v>
      </c>
      <c r="C35" s="18" t="e">
        <f>C34/$B$4</f>
        <v>#DIV/0!</v>
      </c>
      <c r="D35" s="18" t="e">
        <f>D34/$B$5</f>
        <v>#DIV/0!</v>
      </c>
      <c r="E35" s="18" t="e">
        <f>E34/$B$5</f>
        <v>#DIV/0!</v>
      </c>
      <c r="F35" s="18" t="e">
        <f>F34/$B$6</f>
        <v>#DIV/0!</v>
      </c>
      <c r="G35" s="18" t="e">
        <f>G34/$B$6</f>
        <v>#DIV/0!</v>
      </c>
      <c r="H35" s="18" t="e">
        <f>H34/$B$7</f>
        <v>#DIV/0!</v>
      </c>
      <c r="I35" s="18" t="e">
        <f>I34/$B$7</f>
        <v>#DIV/0!</v>
      </c>
      <c r="J35" s="20"/>
    </row>
    <row r="36" spans="1:10" x14ac:dyDescent="0.2">
      <c r="I36" s="74"/>
      <c r="J36" s="29"/>
    </row>
    <row r="37" spans="1:10" s="6" customFormat="1" ht="15" x14ac:dyDescent="0.25">
      <c r="A37" s="3" t="s">
        <v>91</v>
      </c>
      <c r="B37" s="16">
        <f t="shared" ref="B37:G37" si="10">SUM(B18,B27,B34)</f>
        <v>0</v>
      </c>
      <c r="C37" s="45">
        <f t="shared" si="10"/>
        <v>0</v>
      </c>
      <c r="D37" s="16">
        <f t="shared" si="10"/>
        <v>0</v>
      </c>
      <c r="E37" s="16">
        <f t="shared" si="10"/>
        <v>0</v>
      </c>
      <c r="F37" s="16">
        <f t="shared" si="10"/>
        <v>0</v>
      </c>
      <c r="G37" s="16">
        <f t="shared" si="10"/>
        <v>0</v>
      </c>
      <c r="H37" s="7"/>
      <c r="I37" s="75"/>
      <c r="J37" s="31"/>
    </row>
    <row r="38" spans="1:10" x14ac:dyDescent="0.2">
      <c r="D38" s="27"/>
      <c r="I38" s="74"/>
      <c r="J38" s="30"/>
    </row>
    <row r="39" spans="1:10" x14ac:dyDescent="0.2">
      <c r="I39" s="74"/>
      <c r="J39" s="30"/>
    </row>
    <row r="40" spans="1:10" s="6" customFormat="1" ht="15" x14ac:dyDescent="0.25">
      <c r="A40" s="9" t="s">
        <v>37</v>
      </c>
      <c r="B40" s="21" t="s">
        <v>102</v>
      </c>
      <c r="C40" s="21" t="s">
        <v>103</v>
      </c>
      <c r="F40" s="163"/>
      <c r="G40" s="163"/>
      <c r="H40" s="163"/>
      <c r="I40" s="163"/>
      <c r="J40" s="92"/>
    </row>
    <row r="41" spans="1:10" ht="13.9" customHeight="1" x14ac:dyDescent="0.2">
      <c r="A41" s="4" t="s">
        <v>5</v>
      </c>
      <c r="B41" s="63">
        <f>IF('FY2024 Modifications'!C41="",'FY2024 Initial Budget'!B44,'FY2024 Modifications'!C41)</f>
        <v>0</v>
      </c>
      <c r="C41" s="39"/>
      <c r="F41" s="167" t="s">
        <v>114</v>
      </c>
      <c r="G41" s="168"/>
      <c r="H41" s="168"/>
      <c r="I41" s="169"/>
      <c r="J41" s="30"/>
    </row>
    <row r="42" spans="1:10" ht="15" x14ac:dyDescent="0.25">
      <c r="A42" s="4" t="s">
        <v>6</v>
      </c>
      <c r="B42" s="63">
        <f>IF('FY2024 Modifications'!C42="",'FY2024 Initial Budget'!B45,'FY2024 Modifications'!C42)</f>
        <v>0</v>
      </c>
      <c r="C42" s="39"/>
      <c r="D42" s="164" t="s">
        <v>25</v>
      </c>
      <c r="E42" s="165"/>
      <c r="F42" s="170"/>
      <c r="G42" s="171"/>
      <c r="H42" s="171"/>
      <c r="I42" s="172"/>
      <c r="J42" s="30"/>
    </row>
    <row r="43" spans="1:10" x14ac:dyDescent="0.2">
      <c r="A43" s="4" t="s">
        <v>7</v>
      </c>
      <c r="B43" s="63">
        <f>IF('FY2024 Modifications'!C43="",'FY2024 Initial Budget'!B46,'FY2024 Modifications'!C43)</f>
        <v>0</v>
      </c>
      <c r="C43" s="39"/>
      <c r="D43" s="51"/>
      <c r="E43" s="74"/>
      <c r="F43" s="1"/>
      <c r="G43" s="1"/>
      <c r="H43" s="1"/>
      <c r="I43" s="74"/>
      <c r="J43" s="30"/>
    </row>
    <row r="44" spans="1:10" ht="15" x14ac:dyDescent="0.25">
      <c r="A44" s="4" t="s">
        <v>23</v>
      </c>
      <c r="B44" s="63">
        <f>IF('FY2024 Modifications'!C44="",'FY2024 Initial Budget'!B47,'FY2024 Modifications'!C44)</f>
        <v>0</v>
      </c>
      <c r="C44" s="39"/>
      <c r="D44" s="51"/>
      <c r="E44" s="75"/>
      <c r="F44" s="6"/>
      <c r="G44" s="6"/>
      <c r="H44" s="6"/>
      <c r="I44" s="75"/>
      <c r="J44" s="30"/>
    </row>
    <row r="45" spans="1:10" ht="18.75" customHeight="1" x14ac:dyDescent="0.25">
      <c r="A45" s="134" t="s">
        <v>124</v>
      </c>
      <c r="B45" s="63">
        <f>IF('FY2024 Modifications'!C45="",'FY2024 Initial Budget'!B48,'FY2024 Modifications'!C45)</f>
        <v>0</v>
      </c>
      <c r="C45" s="39"/>
      <c r="D45" s="51"/>
      <c r="E45" s="75"/>
      <c r="F45" s="147" t="s">
        <v>106</v>
      </c>
      <c r="G45" s="147"/>
      <c r="H45" s="147"/>
      <c r="I45" s="147"/>
      <c r="J45" s="30"/>
    </row>
    <row r="46" spans="1:10" s="6" customFormat="1" ht="15" x14ac:dyDescent="0.25">
      <c r="A46" s="15" t="s">
        <v>35</v>
      </c>
      <c r="B46" s="16">
        <f>SUM(B41:B45)</f>
        <v>0</v>
      </c>
      <c r="C46" s="45">
        <f>SUM(C41:C45)</f>
        <v>0</v>
      </c>
      <c r="D46" s="51"/>
      <c r="E46" s="74"/>
      <c r="F46" s="10" t="s">
        <v>95</v>
      </c>
      <c r="G46" s="11" t="s">
        <v>97</v>
      </c>
      <c r="H46" s="12" t="s">
        <v>99</v>
      </c>
      <c r="I46" s="13" t="s">
        <v>18</v>
      </c>
      <c r="J46" s="31"/>
    </row>
    <row r="47" spans="1:10" s="83" customFormat="1" ht="15" x14ac:dyDescent="0.25">
      <c r="A47" s="82"/>
      <c r="B47" s="50"/>
      <c r="C47" s="50"/>
      <c r="D47" s="166" t="s">
        <v>26</v>
      </c>
      <c r="E47" s="165"/>
      <c r="F47" s="35"/>
      <c r="G47" s="36"/>
      <c r="H47" s="37"/>
      <c r="I47" s="14">
        <f>SUM(F47:H47)</f>
        <v>0</v>
      </c>
      <c r="J47" s="92"/>
    </row>
    <row r="48" spans="1:10" ht="17.25" x14ac:dyDescent="0.25">
      <c r="C48" s="153" t="str" cm="1">
        <f t="array" ref="C48">_xlfn.IFS(B49="","Please enter Program Income.",OR(B50&gt;B49,B50&lt;B49),"Explain in Budget Detail why Program Income collected and expended differ.",B49=B50,"Great! Program Income collected has been expended.")</f>
        <v>Please enter Program Income.</v>
      </c>
      <c r="D48" s="151" t="s">
        <v>120</v>
      </c>
      <c r="E48" s="152"/>
      <c r="F48" s="35"/>
      <c r="G48" s="36"/>
      <c r="H48" s="37"/>
      <c r="I48" s="14">
        <f t="shared" ref="I48:I50" si="11">SUM(F48:H48)</f>
        <v>0</v>
      </c>
      <c r="J48" s="30"/>
    </row>
    <row r="49" spans="1:10" ht="17.25" customHeight="1" x14ac:dyDescent="0.25">
      <c r="A49" s="136" t="s">
        <v>89</v>
      </c>
      <c r="B49" s="72"/>
      <c r="C49" s="153"/>
      <c r="D49" s="151" t="s">
        <v>55</v>
      </c>
      <c r="E49" s="152"/>
      <c r="F49" s="35"/>
      <c r="G49" s="36"/>
      <c r="H49" s="37"/>
      <c r="I49" s="14">
        <f t="shared" si="11"/>
        <v>0</v>
      </c>
      <c r="J49" s="30"/>
    </row>
    <row r="50" spans="1:10" ht="17.25" customHeight="1" x14ac:dyDescent="0.25">
      <c r="A50" s="65" t="s">
        <v>77</v>
      </c>
      <c r="B50" s="72"/>
      <c r="C50" s="153"/>
      <c r="D50" s="151" t="s">
        <v>61</v>
      </c>
      <c r="E50" s="152"/>
      <c r="F50" s="35"/>
      <c r="G50" s="36"/>
      <c r="H50" s="37"/>
      <c r="I50" s="14">
        <f t="shared" si="11"/>
        <v>0</v>
      </c>
      <c r="J50" s="30"/>
    </row>
    <row r="51" spans="1:10" s="85" customFormat="1" ht="15" x14ac:dyDescent="0.25">
      <c r="A51" s="82"/>
      <c r="B51" s="43"/>
      <c r="C51" s="153"/>
      <c r="F51" s="86" t="str">
        <f>IF(F47&gt;B4*0.2,"Corrections expenditures cannot exceed 20% of federal funding.","")</f>
        <v/>
      </c>
      <c r="G51" s="5"/>
      <c r="H51" s="5"/>
      <c r="I51" s="74"/>
      <c r="J51" s="90"/>
    </row>
    <row r="52" spans="1:10" ht="14.25" customHeight="1" x14ac:dyDescent="0.25">
      <c r="C52" s="153"/>
      <c r="D52" s="1"/>
      <c r="E52" s="1"/>
      <c r="F52" s="154" t="str">
        <f>IF(AND(F48=0,G48=0,H48=0),"Enter Career Services expenditures.","")</f>
        <v>Enter Career Services expenditures.</v>
      </c>
      <c r="G52" s="154"/>
      <c r="H52" s="154"/>
      <c r="I52" s="74"/>
      <c r="J52" s="30"/>
    </row>
    <row r="53" spans="1:10" x14ac:dyDescent="0.2">
      <c r="A53" s="157" t="s">
        <v>125</v>
      </c>
      <c r="B53" s="158"/>
      <c r="C53" s="158"/>
      <c r="D53" s="158"/>
      <c r="E53" s="158"/>
      <c r="I53" s="74"/>
      <c r="J53" s="30"/>
    </row>
    <row r="54" spans="1:10" ht="15" customHeight="1" x14ac:dyDescent="0.25">
      <c r="A54" s="2" t="s">
        <v>39</v>
      </c>
      <c r="B54" s="2" t="s">
        <v>40</v>
      </c>
      <c r="C54" s="155" t="s">
        <v>115</v>
      </c>
      <c r="D54" s="156"/>
      <c r="E54" s="156"/>
      <c r="F54" s="124"/>
      <c r="G54" s="124"/>
      <c r="H54" s="125"/>
      <c r="I54" s="132"/>
      <c r="J54" s="30"/>
    </row>
    <row r="55" spans="1:10" x14ac:dyDescent="0.2">
      <c r="A55" s="40"/>
      <c r="B55" s="40"/>
      <c r="C55" s="155"/>
      <c r="D55" s="156"/>
      <c r="E55" s="156"/>
      <c r="F55" s="124"/>
      <c r="G55" s="124"/>
      <c r="H55" s="125"/>
      <c r="I55" s="132"/>
      <c r="J55" s="30"/>
    </row>
    <row r="56" spans="1:10" ht="15" x14ac:dyDescent="0.25">
      <c r="A56" s="2" t="s">
        <v>41</v>
      </c>
      <c r="B56" s="2" t="s">
        <v>40</v>
      </c>
      <c r="C56" s="126"/>
      <c r="D56" s="125"/>
      <c r="E56" s="125"/>
      <c r="F56" s="125"/>
      <c r="G56" s="125"/>
      <c r="H56" s="125"/>
      <c r="I56" s="132"/>
      <c r="J56" s="30"/>
    </row>
    <row r="57" spans="1:10" x14ac:dyDescent="0.2">
      <c r="A57" s="40"/>
      <c r="B57" s="40"/>
      <c r="C57" s="127"/>
      <c r="D57" s="125"/>
      <c r="E57" s="125"/>
      <c r="F57" s="125"/>
      <c r="G57" s="125"/>
      <c r="H57" s="125"/>
      <c r="I57" s="132"/>
      <c r="J57" s="30"/>
    </row>
    <row r="58" spans="1:10" ht="15" x14ac:dyDescent="0.25">
      <c r="A58" s="2" t="s">
        <v>42</v>
      </c>
      <c r="B58" s="25"/>
      <c r="C58" s="127"/>
      <c r="D58" s="125"/>
      <c r="E58" s="125"/>
      <c r="F58" s="125"/>
      <c r="G58" s="125"/>
      <c r="H58" s="125"/>
      <c r="I58" s="132"/>
      <c r="J58" s="30"/>
    </row>
    <row r="59" spans="1:10" x14ac:dyDescent="0.2">
      <c r="A59" s="40"/>
      <c r="B59" s="25"/>
      <c r="C59" s="127"/>
      <c r="D59" s="125"/>
      <c r="E59" s="125"/>
      <c r="F59" s="125"/>
      <c r="G59" s="125"/>
      <c r="H59" s="125"/>
      <c r="I59" s="132"/>
      <c r="J59" s="30"/>
    </row>
    <row r="60" spans="1:10" x14ac:dyDescent="0.2">
      <c r="A60" s="5"/>
      <c r="C60" s="125"/>
      <c r="D60" s="125"/>
      <c r="E60" s="125"/>
      <c r="F60" s="125"/>
      <c r="G60" s="125"/>
      <c r="H60" s="125"/>
      <c r="I60" s="132"/>
      <c r="J60" s="30"/>
    </row>
    <row r="61" spans="1:10" x14ac:dyDescent="0.2">
      <c r="A61" s="5"/>
      <c r="C61" s="125"/>
      <c r="D61" s="125"/>
      <c r="E61" s="125"/>
      <c r="F61" s="125"/>
      <c r="G61" s="125"/>
      <c r="H61" s="125"/>
      <c r="I61" s="132"/>
      <c r="J61" s="30"/>
    </row>
    <row r="62" spans="1:10" ht="15" x14ac:dyDescent="0.25">
      <c r="A62" s="2" t="s">
        <v>43</v>
      </c>
      <c r="B62" s="2" t="s">
        <v>40</v>
      </c>
      <c r="C62" s="128"/>
      <c r="D62" s="125"/>
      <c r="E62" s="125"/>
      <c r="F62" s="125"/>
      <c r="G62" s="125"/>
      <c r="H62" s="125"/>
      <c r="I62" s="132"/>
      <c r="J62" s="30"/>
    </row>
    <row r="63" spans="1:10" x14ac:dyDescent="0.2">
      <c r="A63" s="23"/>
      <c r="B63" s="24"/>
      <c r="C63" s="129"/>
      <c r="D63" s="130"/>
      <c r="E63" s="130"/>
      <c r="F63" s="130"/>
      <c r="G63" s="130"/>
      <c r="H63" s="130"/>
      <c r="I63" s="133"/>
      <c r="J63" s="33"/>
    </row>
  </sheetData>
  <sheetProtection algorithmName="SHA-512" hashValue="Y37MpQUsGHjKiWfYyFtmVLYsHBrYJ8zK6eULDaWxZsDrd2tJXp/PSEy7ky0cOCyfJEEG7VcP65Lttk0ZK3k0rg==" saltValue="u0lPtl/cgLnnXB8WXfdgrA==" spinCount="100000" sheet="1" selectLockedCells="1"/>
  <mergeCells count="17">
    <mergeCell ref="F40:I40"/>
    <mergeCell ref="D42:E42"/>
    <mergeCell ref="F45:I45"/>
    <mergeCell ref="D47:E47"/>
    <mergeCell ref="D48:E48"/>
    <mergeCell ref="F41:I42"/>
    <mergeCell ref="A2:B2"/>
    <mergeCell ref="A3:B3"/>
    <mergeCell ref="E4:F4"/>
    <mergeCell ref="E8:F8"/>
    <mergeCell ref="A1:J1"/>
    <mergeCell ref="D49:E49"/>
    <mergeCell ref="D50:E50"/>
    <mergeCell ref="C48:C52"/>
    <mergeCell ref="F52:H52"/>
    <mergeCell ref="C54:E55"/>
    <mergeCell ref="A53:E53"/>
  </mergeCells>
  <conditionalFormatting sqref="D4">
    <cfRule type="cellIs" dxfId="2" priority="3" operator="greaterThan">
      <formula>0</formula>
    </cfRule>
  </conditionalFormatting>
  <conditionalFormatting sqref="D5:D8">
    <cfRule type="cellIs" dxfId="1" priority="2" operator="greaterThan">
      <formula>0</formula>
    </cfRule>
  </conditionalFormatting>
  <conditionalFormatting sqref="C48:C52">
    <cfRule type="containsText" dxfId="0" priority="1" operator="containsText" text="Great">
      <formula>NOT(ISERROR(SEARCH("Great",C48)))</formula>
    </cfRule>
  </conditionalFormatting>
  <dataValidations count="3">
    <dataValidation allowBlank="1" showErrorMessage="1" prompt="Program information only. Changes in dedicated PD funds do not require KBOR approval." sqref="I31:I33" xr:uid="{DEAF429A-679C-4178-B7A5-A7F6B084766C}"/>
    <dataValidation allowBlank="1" showErrorMessage="1" prompt="Program information only. Changes in State funds do not require KBOR approval." sqref="E12:E17 E22:E26 E31:E33" xr:uid="{DF62ADD8-E818-4101-90FF-9B2681705591}"/>
    <dataValidation allowBlank="1" showErrorMessage="1" prompt="Program information only. Changes in Local Match funds do not require KBOR approval." sqref="G12:G17 G22:G26 G31:G33" xr:uid="{B0163FEF-516A-4EF5-9D6C-5CC75FC6AC24}"/>
  </dataValidations>
  <hyperlinks>
    <hyperlink ref="A11" location="Definitions!A1" display="100 ADMINISTRATION1 (max 5% of federal funds)" xr:uid="{33200157-30FF-4E3C-A6F4-D6DA18251209}"/>
    <hyperlink ref="A49" location="Definitions!A30" display="Program Income Collected5" xr:uid="{BC1A16F2-0696-498A-B085-72F4D419BBB2}"/>
    <hyperlink ref="D48" location="Definitions!A10" display="500 CAREER SERVICES " xr:uid="{DD53DF19-FE82-4585-AC94-CCB5E79ED1B9}"/>
    <hyperlink ref="D49" location="Definitions!A18" display="600 TRAINING SERVICES" xr:uid="{06EB6F6F-5171-4F93-AA92-96938848801F}"/>
    <hyperlink ref="D50" location="Definitions!A22" display="700 ONE-STOP INFRASTRUCTURE4" xr:uid="{D4C7F3FE-EE02-4896-B312-9B43B5FCF07C}"/>
    <hyperlink ref="A17" location="'Budget Detail'!G8" display="Other Administrative Expenses (list in Budget Detail)" xr:uid="{03212434-3CE7-4859-9521-9261F5F06AAF}"/>
    <hyperlink ref="A26" location="'Budget Detail'!G15" display="Other Instructional Expenses (list in Budget Detail2)" xr:uid="{6A3174B7-658C-4320-9588-DCD801C7D1A6}"/>
    <hyperlink ref="A33" location="'Budget Detail'!G20" display="Other Professional Development (list in Budget Detail3)" xr:uid="{7BDA45F9-4757-464B-AFE3-C56953E0DC60}"/>
    <hyperlink ref="A45" location="'Budget Detail'!G27" display="Other Instructional Expenses (list in Budget Detail4)" xr:uid="{963EB9D4-B4F1-426A-82E6-6284DDF3CF72}"/>
    <hyperlink ref="D48:E48" location="Definitions!A11" display="500 CAREER SERVICES2 " xr:uid="{3992289E-64D3-4BCC-AC3A-EDA25D44AAB5}"/>
    <hyperlink ref="D49:E49" location="Definitions!A20" display="600 TRAINING SERVICES3" xr:uid="{B605C900-8124-4701-A38A-FD49B7D4DC67}"/>
    <hyperlink ref="D50:E50" location="Definitions!A25" display="700 ONE-STOP INFRASTRUCTURE4" xr:uid="{249E9211-BF2E-453D-9CDB-B4C26F4BC88B}"/>
  </hyperlinks>
  <pageMargins left="0.7" right="0.7" top="0.75" bottom="0.75" header="0.3" footer="0.3"/>
  <pageSetup orientation="portrait" r:id="rId1"/>
  <ignoredErrors>
    <ignoredError sqref="A2 B5" unlockedFormula="1"/>
  </ignoredError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F02966-D3D4-4F8B-90BB-EDA436CE82D2}">
  <dimension ref="A1:G34"/>
  <sheetViews>
    <sheetView showGridLines="0" zoomScaleNormal="100" workbookViewId="0">
      <selection activeCell="G3" sqref="G3"/>
    </sheetView>
  </sheetViews>
  <sheetFormatPr defaultColWidth="9.140625" defaultRowHeight="18" customHeight="1" x14ac:dyDescent="0.2"/>
  <cols>
    <col min="1" max="1" width="61" style="1" bestFit="1" customWidth="1"/>
    <col min="2" max="4" width="12.7109375" style="47" customWidth="1"/>
    <col min="5" max="5" width="12.7109375" style="5" customWidth="1"/>
    <col min="6" max="6" width="12.7109375" style="1" customWidth="1"/>
    <col min="7" max="7" width="103.7109375" style="66" customWidth="1"/>
    <col min="8" max="16384" width="9.140625" style="1"/>
  </cols>
  <sheetData>
    <row r="1" spans="1:7" s="7" customFormat="1" ht="18" customHeight="1" x14ac:dyDescent="0.25">
      <c r="A1" s="2" t="s">
        <v>50</v>
      </c>
      <c r="B1" s="10" t="s">
        <v>15</v>
      </c>
      <c r="C1" s="11" t="s">
        <v>16</v>
      </c>
      <c r="D1" s="12" t="s">
        <v>17</v>
      </c>
      <c r="E1" s="19" t="s">
        <v>52</v>
      </c>
      <c r="F1" s="13" t="s">
        <v>53</v>
      </c>
      <c r="G1" s="104" t="s">
        <v>129</v>
      </c>
    </row>
    <row r="2" spans="1:7" ht="18" customHeight="1" x14ac:dyDescent="0.25">
      <c r="A2" s="176" t="s">
        <v>51</v>
      </c>
      <c r="B2" s="177"/>
      <c r="C2" s="177"/>
      <c r="D2" s="177"/>
      <c r="E2" s="177"/>
      <c r="F2" s="177"/>
      <c r="G2" s="178"/>
    </row>
    <row r="3" spans="1:7" ht="18" customHeight="1" x14ac:dyDescent="0.2">
      <c r="A3" s="28" t="s">
        <v>0</v>
      </c>
      <c r="B3" s="106">
        <f>IF(ISBLANK('FY2024 Final Budget'!C12),'FY2024 Final Budget'!B12,'FY2024 Final Budget'!C12)</f>
        <v>0</v>
      </c>
      <c r="C3" s="107">
        <f>IF(ISBLANK('FY2024 Final Budget'!E12),'FY2024 Final Budget'!D12,'FY2024 Final Budget'!E12)</f>
        <v>0</v>
      </c>
      <c r="D3" s="108">
        <f>IF(ISBLANK('FY2024 Final Budget'!G12),'FY2024 Final Budget'!F12,'FY2024 Final Budget'!G12)</f>
        <v>0</v>
      </c>
      <c r="E3" s="105"/>
      <c r="F3" s="14">
        <f t="shared" ref="F3:F8" si="0">SUM(B3:E3)</f>
        <v>0</v>
      </c>
      <c r="G3" s="137"/>
    </row>
    <row r="4" spans="1:7" ht="18" customHeight="1" x14ac:dyDescent="0.2">
      <c r="A4" s="28" t="s">
        <v>19</v>
      </c>
      <c r="B4" s="106">
        <f>IF(ISBLANK('FY2024 Final Budget'!C13),'FY2024 Final Budget'!B13,'FY2024 Final Budget'!C13)</f>
        <v>0</v>
      </c>
      <c r="C4" s="107">
        <f>IF(ISBLANK('FY2024 Final Budget'!E13),'FY2024 Final Budget'!D13,'FY2024 Final Budget'!E13)</f>
        <v>0</v>
      </c>
      <c r="D4" s="108">
        <f>IF(ISBLANK('FY2024 Final Budget'!G13),'FY2024 Final Budget'!F13,'FY2024 Final Budget'!G13)</f>
        <v>0</v>
      </c>
      <c r="E4" s="105"/>
      <c r="F4" s="14">
        <f t="shared" si="0"/>
        <v>0</v>
      </c>
      <c r="G4" s="137"/>
    </row>
    <row r="5" spans="1:7" ht="18" customHeight="1" x14ac:dyDescent="0.2">
      <c r="A5" s="28" t="s">
        <v>1</v>
      </c>
      <c r="B5" s="106">
        <f>IF(ISBLANK('FY2024 Final Budget'!C14),'FY2024 Final Budget'!B14,'FY2024 Final Budget'!C14)</f>
        <v>0</v>
      </c>
      <c r="C5" s="107">
        <f>IF(ISBLANK('FY2024 Final Budget'!E14),'FY2024 Final Budget'!D14,'FY2024 Final Budget'!E14)</f>
        <v>0</v>
      </c>
      <c r="D5" s="108">
        <f>IF(ISBLANK('FY2024 Final Budget'!G14),'FY2024 Final Budget'!F14,'FY2024 Final Budget'!G14)</f>
        <v>0</v>
      </c>
      <c r="E5" s="105"/>
      <c r="F5" s="14">
        <f t="shared" si="0"/>
        <v>0</v>
      </c>
      <c r="G5" s="137"/>
    </row>
    <row r="6" spans="1:7" ht="18" customHeight="1" x14ac:dyDescent="0.2">
      <c r="A6" s="28" t="s">
        <v>20</v>
      </c>
      <c r="B6" s="106">
        <f>IF(ISBLANK('FY2024 Final Budget'!C15),'FY2024 Final Budget'!B15,'FY2024 Final Budget'!C15)</f>
        <v>0</v>
      </c>
      <c r="C6" s="107">
        <f>IF(ISBLANK('FY2024 Final Budget'!E15),'FY2024 Final Budget'!D15,'FY2024 Final Budget'!E15)</f>
        <v>0</v>
      </c>
      <c r="D6" s="108">
        <f>IF(ISBLANK('FY2024 Final Budget'!G15),'FY2024 Final Budget'!F15,'FY2024 Final Budget'!G15)</f>
        <v>0</v>
      </c>
      <c r="E6" s="105"/>
      <c r="F6" s="14">
        <f t="shared" si="0"/>
        <v>0</v>
      </c>
      <c r="G6" s="137"/>
    </row>
    <row r="7" spans="1:7" ht="18" customHeight="1" x14ac:dyDescent="0.2">
      <c r="A7" s="28" t="s">
        <v>21</v>
      </c>
      <c r="B7" s="106">
        <f>IF(ISBLANK('FY2024 Final Budget'!C16),'FY2024 Final Budget'!B16,'FY2024 Final Budget'!C16)</f>
        <v>0</v>
      </c>
      <c r="C7" s="107">
        <f>IF(ISBLANK('FY2024 Final Budget'!E16),'FY2024 Final Budget'!D16,'FY2024 Final Budget'!E16)</f>
        <v>0</v>
      </c>
      <c r="D7" s="108">
        <f>IF(ISBLANK('FY2024 Final Budget'!G16),'FY2024 Final Budget'!F16,'FY2024 Final Budget'!G16)</f>
        <v>0</v>
      </c>
      <c r="E7" s="105"/>
      <c r="F7" s="14">
        <f t="shared" si="0"/>
        <v>0</v>
      </c>
      <c r="G7" s="137"/>
    </row>
    <row r="8" spans="1:7" ht="18" customHeight="1" x14ac:dyDescent="0.2">
      <c r="A8" s="28" t="s">
        <v>3</v>
      </c>
      <c r="B8" s="106">
        <f>IF(ISBLANK('FY2024 Final Budget'!C17),'FY2024 Final Budget'!B17,'FY2024 Final Budget'!C17)</f>
        <v>0</v>
      </c>
      <c r="C8" s="107">
        <f>IF(ISBLANK('FY2024 Final Budget'!E17),'FY2024 Final Budget'!D17,'FY2024 Final Budget'!E17)</f>
        <v>0</v>
      </c>
      <c r="D8" s="108">
        <f>IF(ISBLANK('FY2024 Final Budget'!G17),'FY2024 Final Budget'!F17,'FY2024 Final Budget'!G17)</f>
        <v>0</v>
      </c>
      <c r="E8" s="105"/>
      <c r="F8" s="14">
        <f t="shared" si="0"/>
        <v>0</v>
      </c>
      <c r="G8" s="137"/>
    </row>
    <row r="9" spans="1:7" s="85" customFormat="1" ht="18" customHeight="1" x14ac:dyDescent="0.2">
      <c r="A9" s="119"/>
      <c r="B9" s="120"/>
      <c r="C9" s="120"/>
      <c r="D9" s="120"/>
      <c r="E9" s="120"/>
      <c r="F9" s="120"/>
      <c r="G9" s="121"/>
    </row>
    <row r="10" spans="1:7" ht="18" customHeight="1" x14ac:dyDescent="0.25">
      <c r="A10" s="176" t="s">
        <v>4</v>
      </c>
      <c r="B10" s="177"/>
      <c r="C10" s="177"/>
      <c r="D10" s="177"/>
      <c r="E10" s="177"/>
      <c r="F10" s="177"/>
      <c r="G10" s="178"/>
    </row>
    <row r="11" spans="1:7" ht="18" customHeight="1" x14ac:dyDescent="0.2">
      <c r="A11" s="4" t="s">
        <v>5</v>
      </c>
      <c r="B11" s="106">
        <f>IF(ISBLANK('FY2024 Final Budget'!C22),'FY2024 Final Budget'!B22,'FY2024 Final Budget'!C22)</f>
        <v>0</v>
      </c>
      <c r="C11" s="107">
        <f>IF(ISBLANK('FY2024 Final Budget'!E22),'FY2024 Final Budget'!D22,'FY2024 Final Budget'!E22)</f>
        <v>0</v>
      </c>
      <c r="D11" s="108">
        <f>IF(ISBLANK('FY2024 Final Budget'!G22),'FY2024 Final Budget'!F22,'FY2024 Final Budget'!G22)</f>
        <v>0</v>
      </c>
      <c r="E11" s="105"/>
      <c r="F11" s="14">
        <f>SUM(B11:E11)</f>
        <v>0</v>
      </c>
      <c r="G11" s="137"/>
    </row>
    <row r="12" spans="1:7" ht="18" customHeight="1" x14ac:dyDescent="0.2">
      <c r="A12" s="4" t="s">
        <v>6</v>
      </c>
      <c r="B12" s="106">
        <f>IF(ISBLANK('FY2024 Final Budget'!C23),'FY2024 Final Budget'!B23,'FY2024 Final Budget'!C23)</f>
        <v>0</v>
      </c>
      <c r="C12" s="107">
        <f>IF(ISBLANK('FY2024 Final Budget'!E23),'FY2024 Final Budget'!D23,'FY2024 Final Budget'!E23)</f>
        <v>0</v>
      </c>
      <c r="D12" s="108">
        <f>IF(ISBLANK('FY2024 Final Budget'!G23),'FY2024 Final Budget'!F23,'FY2024 Final Budget'!G23)</f>
        <v>0</v>
      </c>
      <c r="E12" s="105"/>
      <c r="F12" s="14">
        <f>SUM(B12:E12)</f>
        <v>0</v>
      </c>
      <c r="G12" s="137"/>
    </row>
    <row r="13" spans="1:7" ht="18" customHeight="1" x14ac:dyDescent="0.2">
      <c r="A13" s="4" t="s">
        <v>7</v>
      </c>
      <c r="B13" s="106">
        <f>IF(ISBLANK('FY2024 Final Budget'!C24),'FY2024 Final Budget'!B24,'FY2024 Final Budget'!C24)</f>
        <v>0</v>
      </c>
      <c r="C13" s="107">
        <f>IF(ISBLANK('FY2024 Final Budget'!E24),'FY2024 Final Budget'!D24,'FY2024 Final Budget'!E24)</f>
        <v>0</v>
      </c>
      <c r="D13" s="108">
        <f>IF(ISBLANK('FY2024 Final Budget'!G24),'FY2024 Final Budget'!F24,'FY2024 Final Budget'!G24)</f>
        <v>0</v>
      </c>
      <c r="E13" s="105"/>
      <c r="F13" s="14">
        <f>SUM(B13:E13)</f>
        <v>0</v>
      </c>
      <c r="G13" s="137"/>
    </row>
    <row r="14" spans="1:7" ht="18" customHeight="1" x14ac:dyDescent="0.2">
      <c r="A14" s="4" t="s">
        <v>23</v>
      </c>
      <c r="B14" s="106">
        <f>IF(ISBLANK('FY2024 Final Budget'!C25),'FY2024 Final Budget'!B25,'FY2024 Final Budget'!C25)</f>
        <v>0</v>
      </c>
      <c r="C14" s="107">
        <f>IF(ISBLANK('FY2024 Final Budget'!E25),'FY2024 Final Budget'!D25,'FY2024 Final Budget'!E25)</f>
        <v>0</v>
      </c>
      <c r="D14" s="108">
        <f>IF(ISBLANK('FY2024 Final Budget'!G25),'FY2024 Final Budget'!F25,'FY2024 Final Budget'!G25)</f>
        <v>0</v>
      </c>
      <c r="E14" s="105"/>
      <c r="F14" s="14">
        <f>SUM(B14:E14)</f>
        <v>0</v>
      </c>
      <c r="G14" s="137"/>
    </row>
    <row r="15" spans="1:7" ht="18" customHeight="1" x14ac:dyDescent="0.2">
      <c r="A15" s="4" t="s">
        <v>9</v>
      </c>
      <c r="B15" s="106">
        <f>IF(ISBLANK('FY2024 Final Budget'!C26),'FY2024 Final Budget'!B26,'FY2024 Final Budget'!C26)</f>
        <v>0</v>
      </c>
      <c r="C15" s="107">
        <f>IF(ISBLANK('FY2024 Final Budget'!E26),'FY2024 Final Budget'!D26,'FY2024 Final Budget'!E26)</f>
        <v>0</v>
      </c>
      <c r="D15" s="108">
        <f>IF(ISBLANK('FY2024 Final Budget'!G26),'FY2024 Final Budget'!F26,'FY2024 Final Budget'!G26)</f>
        <v>0</v>
      </c>
      <c r="E15" s="105"/>
      <c r="F15" s="14">
        <f>SUM(B15:E15)</f>
        <v>0</v>
      </c>
      <c r="G15" s="137"/>
    </row>
    <row r="16" spans="1:7" s="85" customFormat="1" ht="18" customHeight="1" x14ac:dyDescent="0.2">
      <c r="A16" s="122"/>
      <c r="B16" s="120"/>
      <c r="C16" s="120"/>
      <c r="D16" s="120"/>
      <c r="E16" s="120"/>
      <c r="F16" s="120"/>
      <c r="G16" s="121"/>
    </row>
    <row r="17" spans="1:7" ht="18" customHeight="1" x14ac:dyDescent="0.25">
      <c r="A17" s="176" t="s">
        <v>30</v>
      </c>
      <c r="B17" s="177"/>
      <c r="C17" s="177"/>
      <c r="D17" s="177"/>
      <c r="E17" s="177"/>
      <c r="F17" s="177"/>
      <c r="G17" s="178"/>
    </row>
    <row r="18" spans="1:7" ht="18" customHeight="1" x14ac:dyDescent="0.2">
      <c r="A18" s="4" t="s">
        <v>2</v>
      </c>
      <c r="B18" s="106">
        <f>IF(ISBLANK('FY2024 Final Budget'!C31),'FY2024 Final Budget'!B31,'FY2024 Final Budget'!C31)</f>
        <v>0</v>
      </c>
      <c r="C18" s="107">
        <f>IF(ISBLANK('FY2024 Final Budget'!E31),'FY2024 Final Budget'!D31,'FY2024 Final Budget'!E31)</f>
        <v>0</v>
      </c>
      <c r="D18" s="108">
        <f>IF(ISBLANK('FY2024 Final Budget'!G31),'FY2024 Final Budget'!F31,'FY2024 Final Budget'!G31)</f>
        <v>0</v>
      </c>
      <c r="E18" s="109">
        <f>IF(ISBLANK('FY2024 Final Budget'!I31),'FY2024 Final Budget'!H31,'FY2024 Final Budget'!I31)</f>
        <v>0</v>
      </c>
      <c r="F18" s="14">
        <f>SUM(B18:E18)</f>
        <v>0</v>
      </c>
      <c r="G18" s="137"/>
    </row>
    <row r="19" spans="1:7" ht="18" customHeight="1" x14ac:dyDescent="0.2">
      <c r="A19" s="4" t="s">
        <v>8</v>
      </c>
      <c r="B19" s="106">
        <f>IF(ISBLANK('FY2024 Final Budget'!C32),'FY2024 Final Budget'!B32,'FY2024 Final Budget'!C32)</f>
        <v>0</v>
      </c>
      <c r="C19" s="107">
        <f>IF(ISBLANK('FY2024 Final Budget'!E32),'FY2024 Final Budget'!D32,'FY2024 Final Budget'!E32)</f>
        <v>0</v>
      </c>
      <c r="D19" s="108">
        <f>IF(ISBLANK('FY2024 Final Budget'!G32),'FY2024 Final Budget'!F32,'FY2024 Final Budget'!G32)</f>
        <v>0</v>
      </c>
      <c r="E19" s="109">
        <f>IF(ISBLANK('FY2024 Final Budget'!I32),'FY2024 Final Budget'!H32,'FY2024 Final Budget'!I32)</f>
        <v>0</v>
      </c>
      <c r="F19" s="14">
        <f>SUM(B19:E19)</f>
        <v>0</v>
      </c>
      <c r="G19" s="137"/>
    </row>
    <row r="20" spans="1:7" ht="18" customHeight="1" x14ac:dyDescent="0.2">
      <c r="A20" s="4" t="s">
        <v>31</v>
      </c>
      <c r="B20" s="106">
        <f>IF(ISBLANK('FY2024 Final Budget'!C33),'FY2024 Final Budget'!B33,'FY2024 Final Budget'!C33)</f>
        <v>0</v>
      </c>
      <c r="C20" s="107">
        <f>IF(ISBLANK('FY2024 Final Budget'!E33),'FY2024 Final Budget'!D33,'FY2024 Final Budget'!E33)</f>
        <v>0</v>
      </c>
      <c r="D20" s="108">
        <f>IF(ISBLANK('FY2024 Final Budget'!G33),'FY2024 Final Budget'!F33,'FY2024 Final Budget'!G33)</f>
        <v>0</v>
      </c>
      <c r="E20" s="109">
        <f>IF(ISBLANK('FY2024 Final Budget'!I33),'FY2024 Final Budget'!H33,'FY2024 Final Budget'!I33)</f>
        <v>0</v>
      </c>
      <c r="F20" s="14">
        <f>SUM(B20:E20)</f>
        <v>0</v>
      </c>
      <c r="G20" s="137"/>
    </row>
    <row r="21" spans="1:7" s="85" customFormat="1" ht="18" customHeight="1" x14ac:dyDescent="0.2">
      <c r="A21" s="122"/>
      <c r="B21" s="120"/>
      <c r="C21" s="120"/>
      <c r="D21" s="120"/>
      <c r="E21" s="120"/>
      <c r="F21" s="120"/>
      <c r="G21" s="121"/>
    </row>
    <row r="22" spans="1:7" ht="18" customHeight="1" x14ac:dyDescent="0.25">
      <c r="A22" s="179" t="s">
        <v>37</v>
      </c>
      <c r="B22" s="180"/>
      <c r="C22" s="180"/>
      <c r="D22" s="180"/>
      <c r="E22" s="180"/>
      <c r="F22" s="180"/>
      <c r="G22" s="181"/>
    </row>
    <row r="23" spans="1:7" ht="18" customHeight="1" x14ac:dyDescent="0.2">
      <c r="A23" s="118" t="s">
        <v>5</v>
      </c>
      <c r="B23" s="106">
        <f>IF(ISBLANK('FY2024 Final Budget'!C41),'FY2024 Final Budget'!B41,'FY2024 Final Budget'!C41)</f>
        <v>0</v>
      </c>
      <c r="C23" s="105"/>
      <c r="D23" s="105"/>
      <c r="E23" s="105"/>
      <c r="F23" s="14">
        <f>SUM(B23:E23)</f>
        <v>0</v>
      </c>
      <c r="G23" s="138"/>
    </row>
    <row r="24" spans="1:7" ht="18" customHeight="1" x14ac:dyDescent="0.2">
      <c r="A24" s="118" t="s">
        <v>6</v>
      </c>
      <c r="B24" s="106">
        <f>IF(ISBLANK('FY2024 Final Budget'!C42),'FY2024 Final Budget'!B42,'FY2024 Final Budget'!C42)</f>
        <v>0</v>
      </c>
      <c r="C24" s="105"/>
      <c r="D24" s="105"/>
      <c r="E24" s="105"/>
      <c r="F24" s="14">
        <f>SUM(B24:E24)</f>
        <v>0</v>
      </c>
      <c r="G24" s="138"/>
    </row>
    <row r="25" spans="1:7" ht="18" customHeight="1" x14ac:dyDescent="0.2">
      <c r="A25" s="118" t="s">
        <v>7</v>
      </c>
      <c r="B25" s="106">
        <f>IF(ISBLANK('FY2024 Final Budget'!C43),'FY2024 Final Budget'!B43,'FY2024 Final Budget'!C43)</f>
        <v>0</v>
      </c>
      <c r="C25" s="105"/>
      <c r="D25" s="105"/>
      <c r="E25" s="105"/>
      <c r="F25" s="14">
        <f>SUM(B25:E25)</f>
        <v>0</v>
      </c>
      <c r="G25" s="138"/>
    </row>
    <row r="26" spans="1:7" ht="18" customHeight="1" x14ac:dyDescent="0.2">
      <c r="A26" s="118" t="s">
        <v>23</v>
      </c>
      <c r="B26" s="106">
        <f>IF(ISBLANK('FY2024 Final Budget'!C44),'FY2024 Final Budget'!B44,'FY2024 Final Budget'!C44)</f>
        <v>0</v>
      </c>
      <c r="C26" s="105"/>
      <c r="D26" s="105"/>
      <c r="E26" s="105"/>
      <c r="F26" s="14">
        <f>SUM(B26:E26)</f>
        <v>0</v>
      </c>
      <c r="G26" s="138"/>
    </row>
    <row r="27" spans="1:7" ht="18" customHeight="1" x14ac:dyDescent="0.2">
      <c r="A27" s="118" t="s">
        <v>9</v>
      </c>
      <c r="B27" s="106">
        <f>IF(ISBLANK('FY2024 Final Budget'!C45),'FY2024 Final Budget'!B45,'FY2024 Final Budget'!C45)</f>
        <v>0</v>
      </c>
      <c r="C27" s="105"/>
      <c r="D27" s="105"/>
      <c r="E27" s="105"/>
      <c r="F27" s="14">
        <f>SUM(B27:E27)</f>
        <v>0</v>
      </c>
      <c r="G27" s="138"/>
    </row>
    <row r="28" spans="1:7" s="85" customFormat="1" ht="18" customHeight="1" x14ac:dyDescent="0.2">
      <c r="A28" s="182"/>
      <c r="B28" s="183"/>
      <c r="C28" s="183"/>
      <c r="D28" s="183"/>
      <c r="E28" s="183"/>
      <c r="F28" s="183"/>
      <c r="G28" s="184"/>
    </row>
    <row r="29" spans="1:7" ht="18" customHeight="1" x14ac:dyDescent="0.25">
      <c r="A29" s="9" t="s">
        <v>113</v>
      </c>
      <c r="B29" s="105"/>
      <c r="C29" s="105"/>
      <c r="D29" s="105"/>
      <c r="E29" s="105"/>
      <c r="F29" s="105"/>
      <c r="G29" s="137"/>
    </row>
    <row r="30" spans="1:7" s="85" customFormat="1" ht="18" customHeight="1" x14ac:dyDescent="0.25">
      <c r="A30" s="173"/>
      <c r="B30" s="174"/>
      <c r="C30" s="174"/>
      <c r="D30" s="174"/>
      <c r="E30" s="174"/>
      <c r="F30" s="174"/>
      <c r="G30" s="175"/>
    </row>
    <row r="31" spans="1:7" ht="18" customHeight="1" x14ac:dyDescent="0.25">
      <c r="A31" s="110" t="s">
        <v>26</v>
      </c>
      <c r="B31" s="106">
        <f>'FY2024 Final Budget'!F47</f>
        <v>0</v>
      </c>
      <c r="C31" s="107">
        <f>'FY2024 Final Budget'!G47</f>
        <v>0</v>
      </c>
      <c r="D31" s="108">
        <f>'FY2024 Final Budget'!H47</f>
        <v>0</v>
      </c>
      <c r="E31" s="105"/>
      <c r="F31" s="14">
        <f>SUM(B31:E31)</f>
        <v>0</v>
      </c>
      <c r="G31" s="137"/>
    </row>
    <row r="32" spans="1:7" ht="18" customHeight="1" x14ac:dyDescent="0.25">
      <c r="A32" s="110" t="s">
        <v>29</v>
      </c>
      <c r="B32" s="106">
        <f>'FY2024 Final Budget'!F48</f>
        <v>0</v>
      </c>
      <c r="C32" s="107">
        <f>'FY2024 Final Budget'!G48</f>
        <v>0</v>
      </c>
      <c r="D32" s="108">
        <f>'FY2024 Final Budget'!H48</f>
        <v>0</v>
      </c>
      <c r="E32" s="105"/>
      <c r="F32" s="14">
        <f>SUM(B32:E32)</f>
        <v>0</v>
      </c>
      <c r="G32" s="137"/>
    </row>
    <row r="33" spans="1:7" ht="18" customHeight="1" x14ac:dyDescent="0.25">
      <c r="A33" s="110" t="s">
        <v>27</v>
      </c>
      <c r="B33" s="106">
        <f>'FY2024 Final Budget'!F49</f>
        <v>0</v>
      </c>
      <c r="C33" s="107">
        <f>'FY2024 Final Budget'!G49</f>
        <v>0</v>
      </c>
      <c r="D33" s="108">
        <f>'FY2024 Final Budget'!H49</f>
        <v>0</v>
      </c>
      <c r="E33" s="105"/>
      <c r="F33" s="14">
        <f>SUM(B33:E33)</f>
        <v>0</v>
      </c>
      <c r="G33" s="137"/>
    </row>
    <row r="34" spans="1:7" ht="18" customHeight="1" x14ac:dyDescent="0.25">
      <c r="A34" s="110" t="s">
        <v>28</v>
      </c>
      <c r="B34" s="106">
        <f>'FY2024 Final Budget'!F50</f>
        <v>0</v>
      </c>
      <c r="C34" s="107">
        <f>'FY2024 Final Budget'!G50</f>
        <v>0</v>
      </c>
      <c r="D34" s="108">
        <f>'FY2024 Final Budget'!H50</f>
        <v>0</v>
      </c>
      <c r="E34" s="105"/>
      <c r="F34" s="14">
        <f>SUM(B34:E34)</f>
        <v>0</v>
      </c>
      <c r="G34" s="137"/>
    </row>
  </sheetData>
  <sheetProtection algorithmName="SHA-512" hashValue="jd1tz8zpDrEX+F75so2FfTnEN5NkDVWir3aChEhlyoxHvivSbdv2ffP+/G4R7PyAiAcJk6GPqRB8STalP+j7Pw==" saltValue="X27Ad5SlZjQ6tM0xCEE1iw==" spinCount="100000" sheet="1" objects="1" scenarios="1" selectLockedCells="1"/>
  <mergeCells count="6">
    <mergeCell ref="A30:G30"/>
    <mergeCell ref="A2:G2"/>
    <mergeCell ref="A10:G10"/>
    <mergeCell ref="A17:G17"/>
    <mergeCell ref="A22:G22"/>
    <mergeCell ref="A28:G2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Definitions</vt:lpstr>
      <vt:lpstr>FY2024 Initial Budget</vt:lpstr>
      <vt:lpstr>FY2024 Modifications</vt:lpstr>
      <vt:lpstr>FY2024 Final Budget</vt:lpstr>
      <vt:lpstr>Budget Detail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Susanna</dc:creator>
  <cp:lastModifiedBy>Lee, Susanna</cp:lastModifiedBy>
  <dcterms:created xsi:type="dcterms:W3CDTF">2022-04-26T16:36:26Z</dcterms:created>
  <dcterms:modified xsi:type="dcterms:W3CDTF">2023-04-28T21:08:57Z</dcterms:modified>
</cp:coreProperties>
</file>